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320" windowHeight="7665"/>
  </bookViews>
  <sheets>
    <sheet name="05.04.19" sheetId="8" r:id="rId1"/>
  </sheets>
  <definedNames>
    <definedName name="_xlnm._FilterDatabase" localSheetId="0" hidden="1">'05.04.19'!$A$8:$N$286</definedName>
  </definedNames>
  <calcPr calcId="125725"/>
</workbook>
</file>

<file path=xl/calcChain.xml><?xml version="1.0" encoding="utf-8"?>
<calcChain xmlns="http://schemas.openxmlformats.org/spreadsheetml/2006/main">
  <c r="L302" i="8"/>
  <c r="L297"/>
  <c r="L15"/>
  <c r="L268"/>
  <c r="L267"/>
  <c r="L266"/>
  <c r="L293"/>
  <c r="L294"/>
  <c r="L295"/>
  <c r="L296"/>
  <c r="L292"/>
  <c r="L291"/>
  <c r="L290"/>
  <c r="L289"/>
  <c r="L288"/>
  <c r="L287"/>
  <c r="L282"/>
  <c r="L270"/>
  <c r="L271"/>
  <c r="L272"/>
  <c r="L269"/>
  <c r="L9"/>
  <c r="L286"/>
  <c r="L285"/>
  <c r="L202"/>
  <c r="L196"/>
  <c r="L141"/>
  <c r="L210"/>
  <c r="J286"/>
  <c r="J285"/>
  <c r="L212"/>
  <c r="L190"/>
  <c r="L184"/>
  <c r="L178"/>
  <c r="L172"/>
  <c r="L166"/>
  <c r="L160"/>
  <c r="L154"/>
  <c r="L148"/>
  <c r="L142"/>
  <c r="L135"/>
  <c r="L129"/>
  <c r="L123"/>
  <c r="L117"/>
  <c r="L284"/>
  <c r="L283"/>
  <c r="L281"/>
  <c r="L280"/>
  <c r="L279"/>
  <c r="L278"/>
  <c r="L277"/>
  <c r="L276"/>
  <c r="L275"/>
  <c r="L274"/>
  <c r="L273"/>
  <c r="L260"/>
  <c r="L254"/>
  <c r="L248"/>
  <c r="L242"/>
  <c r="L236"/>
  <c r="L230"/>
  <c r="L224"/>
  <c r="L218"/>
  <c r="L211"/>
  <c r="L209"/>
  <c r="L208"/>
  <c r="L116"/>
  <c r="L115"/>
  <c r="L114"/>
  <c r="L113"/>
  <c r="L112"/>
  <c r="L111"/>
  <c r="L110"/>
  <c r="L109"/>
  <c r="L108"/>
  <c r="L107"/>
  <c r="L106"/>
  <c r="L105"/>
  <c r="L99"/>
  <c r="L93"/>
  <c r="L87"/>
  <c r="L81"/>
  <c r="L75"/>
  <c r="L69"/>
  <c r="L63"/>
  <c r="L57"/>
  <c r="L51"/>
  <c r="L45"/>
  <c r="L39"/>
  <c r="L33"/>
  <c r="L27"/>
  <c r="L21"/>
  <c r="J280"/>
  <c r="J279"/>
  <c r="J278"/>
  <c r="J211"/>
  <c r="I195"/>
  <c r="J195"/>
  <c r="I194"/>
  <c r="J194"/>
  <c r="I193"/>
  <c r="J193"/>
  <c r="I192"/>
  <c r="J192"/>
  <c r="I191"/>
  <c r="J191"/>
  <c r="I190"/>
  <c r="J190"/>
  <c r="I189"/>
  <c r="J189"/>
  <c r="I188"/>
  <c r="J188"/>
  <c r="I187"/>
  <c r="J187"/>
  <c r="I186"/>
  <c r="J186"/>
  <c r="I185"/>
  <c r="J185"/>
  <c r="I184"/>
  <c r="J184"/>
  <c r="J183"/>
  <c r="J182"/>
  <c r="J181"/>
  <c r="J180"/>
  <c r="J179"/>
  <c r="J178"/>
  <c r="I177"/>
  <c r="J177"/>
  <c r="I176"/>
  <c r="J176"/>
  <c r="I175"/>
  <c r="J175"/>
  <c r="I174"/>
  <c r="J174"/>
  <c r="I173"/>
  <c r="J173"/>
  <c r="I172"/>
  <c r="J172"/>
  <c r="I171"/>
  <c r="H171"/>
  <c r="I170"/>
  <c r="H170"/>
  <c r="I169"/>
  <c r="H169"/>
  <c r="I168"/>
  <c r="H168"/>
  <c r="I167"/>
  <c r="H167"/>
  <c r="I166"/>
  <c r="H166"/>
  <c r="I165"/>
  <c r="H165"/>
  <c r="I164"/>
  <c r="H164"/>
  <c r="I163"/>
  <c r="H163"/>
  <c r="I162"/>
  <c r="H162"/>
  <c r="I161"/>
  <c r="H161"/>
  <c r="I160"/>
  <c r="H160"/>
  <c r="I159"/>
  <c r="H159"/>
  <c r="I158"/>
  <c r="H158"/>
  <c r="I157"/>
  <c r="H157"/>
  <c r="I156"/>
  <c r="H156"/>
  <c r="I155"/>
  <c r="H155"/>
  <c r="I154"/>
  <c r="H154"/>
  <c r="I153"/>
  <c r="J153"/>
  <c r="I152"/>
  <c r="J152"/>
  <c r="I151"/>
  <c r="J151"/>
  <c r="I150"/>
  <c r="J150"/>
  <c r="I149"/>
  <c r="J149"/>
  <c r="I148"/>
  <c r="J148"/>
  <c r="I147"/>
  <c r="J147"/>
  <c r="I146"/>
  <c r="J146"/>
  <c r="I145"/>
  <c r="J145"/>
  <c r="I144"/>
  <c r="J144"/>
  <c r="I143"/>
  <c r="J143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I142"/>
  <c r="J142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H56"/>
  <c r="H55"/>
  <c r="H54"/>
  <c r="H53"/>
  <c r="H52"/>
  <c r="H51"/>
  <c r="J50"/>
  <c r="J49"/>
  <c r="J48"/>
  <c r="J47"/>
  <c r="J46"/>
  <c r="J45"/>
  <c r="J44"/>
  <c r="J43"/>
  <c r="J42"/>
  <c r="J41"/>
  <c r="J40"/>
  <c r="J39"/>
  <c r="I38"/>
  <c r="J38"/>
  <c r="I37"/>
  <c r="J37"/>
  <c r="I36"/>
  <c r="J36"/>
  <c r="I35"/>
  <c r="J35"/>
  <c r="I34"/>
  <c r="J34"/>
  <c r="I33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54"/>
  <c r="J55"/>
  <c r="J167"/>
  <c r="J53"/>
  <c r="J51"/>
  <c r="J52"/>
  <c r="J56"/>
  <c r="J158"/>
  <c r="J157"/>
  <c r="J160"/>
  <c r="J168"/>
  <c r="J165"/>
  <c r="J155"/>
  <c r="J169"/>
  <c r="J166"/>
  <c r="J171"/>
  <c r="J170"/>
  <c r="J159"/>
  <c r="J163"/>
  <c r="J162"/>
  <c r="J154"/>
  <c r="J161"/>
  <c r="J156"/>
  <c r="J164"/>
</calcChain>
</file>

<file path=xl/comments1.xml><?xml version="1.0" encoding="utf-8"?>
<comments xmlns="http://schemas.openxmlformats.org/spreadsheetml/2006/main">
  <authors>
    <author>Александр Тальковский</author>
    <author>i.savko</author>
  </authors>
  <commentList>
    <comment ref="L202" authorId="0">
      <text>
        <r>
          <rPr>
            <b/>
            <sz val="9"/>
            <color indexed="81"/>
            <rFont val="Tahoma"/>
            <family val="2"/>
            <charset val="204"/>
          </rPr>
          <t>Александр Тальковский:</t>
        </r>
        <r>
          <rPr>
            <sz val="9"/>
            <color indexed="81"/>
            <rFont val="Tahoma"/>
            <family val="2"/>
            <charset val="204"/>
          </rPr>
          <t xml:space="preserve">
Розн. скидка 35% от РРЦ</t>
        </r>
      </text>
    </comment>
    <comment ref="D209" authorId="0">
      <text>
        <r>
          <rPr>
            <b/>
            <sz val="9"/>
            <color indexed="81"/>
            <rFont val="Tahoma"/>
            <family val="2"/>
            <charset val="204"/>
          </rPr>
          <t>Александр Тальковский:</t>
        </r>
        <r>
          <rPr>
            <sz val="9"/>
            <color indexed="81"/>
            <rFont val="Tahoma"/>
            <family val="2"/>
            <charset val="204"/>
          </rPr>
          <t xml:space="preserve">
• Расход 0,15-0,25 л/м2)</t>
        </r>
      </text>
    </comment>
    <comment ref="B212" authorId="1">
      <text>
        <r>
          <rPr>
            <b/>
            <sz val="9"/>
            <color indexed="81"/>
            <rFont val="Tahoma"/>
            <family val="2"/>
            <charset val="204"/>
          </rPr>
          <t>i.savko:</t>
        </r>
        <r>
          <rPr>
            <sz val="9"/>
            <color indexed="81"/>
            <rFont val="Tahoma"/>
            <family val="2"/>
            <charset val="204"/>
          </rPr>
          <t xml:space="preserve">
КС39-1(6)</t>
        </r>
      </text>
    </comment>
    <comment ref="B218" authorId="1">
      <text>
        <r>
          <rPr>
            <b/>
            <sz val="9"/>
            <color indexed="81"/>
            <rFont val="Tahoma"/>
            <family val="2"/>
            <charset val="204"/>
          </rPr>
          <t>i.savko:</t>
        </r>
        <r>
          <rPr>
            <sz val="9"/>
            <color indexed="81"/>
            <rFont val="Tahoma"/>
            <family val="2"/>
            <charset val="204"/>
          </rPr>
          <t xml:space="preserve">
КСМ45-1(6)</t>
        </r>
      </text>
    </comment>
    <comment ref="B224" authorId="1">
      <text>
        <r>
          <rPr>
            <b/>
            <sz val="9"/>
            <color indexed="81"/>
            <rFont val="Tahoma"/>
            <family val="2"/>
            <charset val="204"/>
          </rPr>
          <t>i.savko:</t>
        </r>
        <r>
          <rPr>
            <sz val="9"/>
            <color indexed="81"/>
            <rFont val="Tahoma"/>
            <family val="2"/>
            <charset val="204"/>
          </rPr>
          <t xml:space="preserve">
КС49-1(6)</t>
        </r>
      </text>
    </comment>
    <comment ref="B236" authorId="1">
      <text>
        <r>
          <rPr>
            <b/>
            <sz val="9"/>
            <color indexed="81"/>
            <rFont val="Tahoma"/>
            <family val="2"/>
            <charset val="204"/>
          </rPr>
          <t>i.savko:</t>
        </r>
        <r>
          <rPr>
            <sz val="9"/>
            <color indexed="81"/>
            <rFont val="Tahoma"/>
            <family val="2"/>
            <charset val="204"/>
          </rPr>
          <t xml:space="preserve">
КП-1(6)</t>
        </r>
      </text>
    </comment>
    <comment ref="B242" authorId="1">
      <text>
        <r>
          <rPr>
            <b/>
            <sz val="9"/>
            <color indexed="81"/>
            <rFont val="Tahoma"/>
            <family val="2"/>
            <charset val="204"/>
          </rPr>
          <t>i.savko:</t>
        </r>
        <r>
          <rPr>
            <sz val="9"/>
            <color indexed="81"/>
            <rFont val="Tahoma"/>
            <family val="2"/>
            <charset val="204"/>
          </rPr>
          <t xml:space="preserve">
КС3927, 3935</t>
        </r>
      </text>
    </comment>
  </commentList>
</comments>
</file>

<file path=xl/sharedStrings.xml><?xml version="1.0" encoding="utf-8"?>
<sst xmlns="http://schemas.openxmlformats.org/spreadsheetml/2006/main" count="1454" uniqueCount="644">
  <si>
    <t>кг/шт. нетто</t>
  </si>
  <si>
    <t>шт./поддон</t>
  </si>
  <si>
    <t>Кирпич стандартный полнотелый фактурный "Дикий камень" сталь</t>
  </si>
  <si>
    <t>КСЛА1</t>
  </si>
  <si>
    <t>250*100*65</t>
  </si>
  <si>
    <t>шт.</t>
  </si>
  <si>
    <t>Кирпич стандартный полнотелый фактурный "Дикий камень" песчаник</t>
  </si>
  <si>
    <t>КСЛА2</t>
  </si>
  <si>
    <t>Кирпич стандартный полнотелый фактурный "Дикий камень" латте</t>
  </si>
  <si>
    <t>КСЛА3</t>
  </si>
  <si>
    <t>Кирпич стандартный полнотелый фактурный "Дикий камень" клинкер</t>
  </si>
  <si>
    <t>КСЛА4</t>
  </si>
  <si>
    <t>Кирпич стандартный полнотелый фактурный "Дикий камень" шоколад</t>
  </si>
  <si>
    <t>КСЛА5</t>
  </si>
  <si>
    <t>Кирпич стандартный полнотелый фактурный "Дикий камень" графит</t>
  </si>
  <si>
    <t>КСЛА6</t>
  </si>
  <si>
    <t>Кирпич стандартный полнотелый тычковый "Дикий камень"  сталь</t>
  </si>
  <si>
    <t>КСЛБ1</t>
  </si>
  <si>
    <t>230*100*65</t>
  </si>
  <si>
    <t>Кирпич стандартный полнотелый тычковый "Дикий камень"  песчаник</t>
  </si>
  <si>
    <t>КСЛБ2</t>
  </si>
  <si>
    <t>Кирпич стандартный полнотелый тычковый "Дикий камень"  латте</t>
  </si>
  <si>
    <t>КСЛБ3</t>
  </si>
  <si>
    <t>Кирпич стандартный полнотелый тычковый "Дикий камень"  клинкер</t>
  </si>
  <si>
    <t>КСЛБ4</t>
  </si>
  <si>
    <t>Кирпич стандартный полнотелый тычковый "Дикий камень"  шоколад</t>
  </si>
  <si>
    <t>КСЛБ5</t>
  </si>
  <si>
    <t>Кирпич стандартный полнотелый тычковый "Дикий камень"  графит</t>
  </si>
  <si>
    <t>КСЛБ6</t>
  </si>
  <si>
    <t>Кирпич стандартный полнотелый гладкий сталь</t>
  </si>
  <si>
    <t>КСЛГ1</t>
  </si>
  <si>
    <t>250*120*65</t>
  </si>
  <si>
    <t>Кирпич стандартный полнотелый гладкий песчаник</t>
  </si>
  <si>
    <t>КСЛГ2</t>
  </si>
  <si>
    <t>Кирпич стандартный полнотелый гладкий латте</t>
  </si>
  <si>
    <t>КСЛГ3</t>
  </si>
  <si>
    <t>Кирпич стандартный полнотелый гладкий клинкер</t>
  </si>
  <si>
    <t>КСЛГ4</t>
  </si>
  <si>
    <t>Кирпич стандартный полнотелый гладкий шоколад</t>
  </si>
  <si>
    <t>КСЛГ5</t>
  </si>
  <si>
    <t>Кирпич стандартный полнотелый гладкий графит</t>
  </si>
  <si>
    <t>КСЛГ6</t>
  </si>
  <si>
    <t>Кирпич стандартный полнотелый тычковый сталь</t>
  </si>
  <si>
    <t>КСЛТ1</t>
  </si>
  <si>
    <t>Кирпич стандартный полнотелый тычковый песчаник</t>
  </si>
  <si>
    <t>Кирпич стандартный полнотелый тычковый латте</t>
  </si>
  <si>
    <t>КСЛТ3</t>
  </si>
  <si>
    <t>Кирпич стандартный полнотелый тычковый клинкер</t>
  </si>
  <si>
    <t>КСЛТ4</t>
  </si>
  <si>
    <t>Кирпич стандартный полнотелый тычковый шоколад</t>
  </si>
  <si>
    <t>КСЛТ5</t>
  </si>
  <si>
    <t>Кирпич стандартный полнотелый тычковый графит</t>
  </si>
  <si>
    <t>КСЛТ6</t>
  </si>
  <si>
    <t>Кирпич стандартный полнотелый фактурный сталь</t>
  </si>
  <si>
    <t>КСЛФ1</t>
  </si>
  <si>
    <t>Кирпич стандартный полнотелый фактурный песчаник</t>
  </si>
  <si>
    <t>КСЛФ2</t>
  </si>
  <si>
    <t>Кирпич стандартный полнотелый фактурный латте</t>
  </si>
  <si>
    <t>КСЛФ3</t>
  </si>
  <si>
    <t>Кирпич стандартный полнотелый фактурный клинкер</t>
  </si>
  <si>
    <t>КСЛФ4</t>
  </si>
  <si>
    <t>Кирпич стандартный полнотелый фактурный шоколад</t>
  </si>
  <si>
    <t>КСЛФ5</t>
  </si>
  <si>
    <t>Кирпич стандартный полнотелый фактурный графит</t>
  </si>
  <si>
    <t>КСЛФ6</t>
  </si>
  <si>
    <t>Кирпич стандартный пустотелый гладкий сталь</t>
  </si>
  <si>
    <t>Кирпич стандартный пустотелый гладкий песчаник</t>
  </si>
  <si>
    <t>Кирпич стандартный пустотелый гладкий латте</t>
  </si>
  <si>
    <t>Кирпич стандартный пустотелый гладкий клинкер</t>
  </si>
  <si>
    <t>Кирпич стандартный пустотелый гладкий шоколад</t>
  </si>
  <si>
    <t>Кирпич стандартный пустотелый гладкий графит</t>
  </si>
  <si>
    <t>Кирпич стандартный пустотелый тычковый "Зигзаг" сталь</t>
  </si>
  <si>
    <t>Кирпич стандартный пустотелый тычковый "Зигзаг" песчаник</t>
  </si>
  <si>
    <t>Кирпич стандартный пустотелый тычковый "Зигзаг" латте</t>
  </si>
  <si>
    <t>Кирпич стандартный пустотелый тычковый "Зигзаг" клинкер</t>
  </si>
  <si>
    <t>Кирпич стандартный пустотелый тычковый "Зигзаг" шоколад</t>
  </si>
  <si>
    <t>Кирпич стандартный пустотелый тычковый "Зигзаг" графит</t>
  </si>
  <si>
    <t>Кирпич стандартный пустотелый фактурный "Зигзаг" сталь</t>
  </si>
  <si>
    <t>Кирпич стандартный пустотелый фактурный "Зигзаг" песчаник</t>
  </si>
  <si>
    <t>Кирпич стандартный пустотелый фактурный "Зигзаг" латте</t>
  </si>
  <si>
    <t>Кирпич стандартный пустотелый фактурный "Зигзаг" клинкер</t>
  </si>
  <si>
    <t>Кирпич стандартный пустотелый фактурный "Зигзаг" шоколад</t>
  </si>
  <si>
    <t>Кирпич стандартный пустотелый фактурный "Зигзаг" графит</t>
  </si>
  <si>
    <t>Кирпич стандартный пустотелый фактурный сталь</t>
  </si>
  <si>
    <t>КСПФ1</t>
  </si>
  <si>
    <t>Кирпич стандартный пустотелый фактурный песчаник</t>
  </si>
  <si>
    <t>КСПФ2</t>
  </si>
  <si>
    <t>Кирпич стандартный пустотелый фактурный латте</t>
  </si>
  <si>
    <t>КСПФ3</t>
  </si>
  <si>
    <t>Кирпич стандартный пустотелый фактурный клинкер</t>
  </si>
  <si>
    <t>КСПФ4</t>
  </si>
  <si>
    <t>Кирпич стандартный пустотелый фактурный шоколад</t>
  </si>
  <si>
    <t>КСПФ5</t>
  </si>
  <si>
    <t>Кирпич стандартный пустотелый фактурный графит</t>
  </si>
  <si>
    <t>КСПФ6</t>
  </si>
  <si>
    <t>Кирпич узкий полнотелый тычковый сталь</t>
  </si>
  <si>
    <t>КУЛТ1</t>
  </si>
  <si>
    <t>230*60*65</t>
  </si>
  <si>
    <t>Кирпич узкий полнотелый тычковый песчаник</t>
  </si>
  <si>
    <t>КУЛТ2</t>
  </si>
  <si>
    <t>Кирпич узкий полнотелый тычковый латте</t>
  </si>
  <si>
    <t>КУЛТ3</t>
  </si>
  <si>
    <t>Кирпич узкий полнотелый тычковый клинкер</t>
  </si>
  <si>
    <t>КУЛТ4</t>
  </si>
  <si>
    <t>Кирпич узкий полнотелый тычковый шоколад</t>
  </si>
  <si>
    <t>КУЛТ5</t>
  </si>
  <si>
    <t>Кирпич узкий полнотелый тычковый графит</t>
  </si>
  <si>
    <t>КУЛТ6</t>
  </si>
  <si>
    <t>Кирпич узкий пустотелый фактурный сталь</t>
  </si>
  <si>
    <t>КУПФ1</t>
  </si>
  <si>
    <t>250*60*65</t>
  </si>
  <si>
    <t>Кирпич узкий пустотелый фактурный песчаник</t>
  </si>
  <si>
    <t>КУПФ2</t>
  </si>
  <si>
    <t>Кирпич узкий пустотелый фактурный латте</t>
  </si>
  <si>
    <t>КУПФ3</t>
  </si>
  <si>
    <t>Кирпич узкий пустотелый фактурный клинкер</t>
  </si>
  <si>
    <t>КУПФ4</t>
  </si>
  <si>
    <t>Кирпич узкий пустотелый фактурный шоколад</t>
  </si>
  <si>
    <t>КУПФ5</t>
  </si>
  <si>
    <t>Кирпич узкий пустотелый фактурный графит</t>
  </si>
  <si>
    <t>КУПФ6</t>
  </si>
  <si>
    <t>Плитка универсальная сталь</t>
  </si>
  <si>
    <t>ПУ1</t>
  </si>
  <si>
    <t>250*65*20</t>
  </si>
  <si>
    <t>Плитка универсальная песчаник</t>
  </si>
  <si>
    <t>ПУ2</t>
  </si>
  <si>
    <t>Плитка универсальная латте</t>
  </si>
  <si>
    <t>ПУ3</t>
  </si>
  <si>
    <t>Плитка универсальная клинкер</t>
  </si>
  <si>
    <t>ПУ4</t>
  </si>
  <si>
    <t>Плитка универсальная шоколад</t>
  </si>
  <si>
    <t>ПУ5</t>
  </si>
  <si>
    <t>Плитка универсальная графит</t>
  </si>
  <si>
    <t>ПУ6</t>
  </si>
  <si>
    <t>Плитка фасадная сталь</t>
  </si>
  <si>
    <t>ПФ1</t>
  </si>
  <si>
    <t>Плитка фасадная песчаник</t>
  </si>
  <si>
    <t>ПФ2</t>
  </si>
  <si>
    <t>Плитка фасадная латте</t>
  </si>
  <si>
    <t>ПФ3</t>
  </si>
  <si>
    <t>Плитка фасадная клинкер</t>
  </si>
  <si>
    <t>ПФ4</t>
  </si>
  <si>
    <t>Плитка фасадная шоколад</t>
  </si>
  <si>
    <t>ПФ5</t>
  </si>
  <si>
    <t>Плитка фасадная графит</t>
  </si>
  <si>
    <t>ПФ6</t>
  </si>
  <si>
    <t>Плитка тычковая сталь</t>
  </si>
  <si>
    <t>ПТ1</t>
  </si>
  <si>
    <t>120*65*20</t>
  </si>
  <si>
    <t>Плитка тычковая песчаник</t>
  </si>
  <si>
    <t>ПТ2</t>
  </si>
  <si>
    <t>Плитка тычковая латте</t>
  </si>
  <si>
    <t>ПТ3</t>
  </si>
  <si>
    <t>Плитка тычковая клинкер</t>
  </si>
  <si>
    <t>ПТ4</t>
  </si>
  <si>
    <t>Плитка тычковая шоколад</t>
  </si>
  <si>
    <t>ПТ5</t>
  </si>
  <si>
    <t>Плитка тычковая графит</t>
  </si>
  <si>
    <t>ПТ6</t>
  </si>
  <si>
    <t>Плитка мозаичная сталь</t>
  </si>
  <si>
    <t>ПМ1</t>
  </si>
  <si>
    <t>100*65*20</t>
  </si>
  <si>
    <t>Плитка мозаичная песчаник</t>
  </si>
  <si>
    <t>ПМ2</t>
  </si>
  <si>
    <t>Плитка мозаичная латте</t>
  </si>
  <si>
    <t>ПМ3</t>
  </si>
  <si>
    <t>Плитка мозаичная клинкер</t>
  </si>
  <si>
    <t>ПМ4</t>
  </si>
  <si>
    <t>Плитка мозаичная шоколад</t>
  </si>
  <si>
    <t>ПМ5</t>
  </si>
  <si>
    <t>Плитка мозаичная графит</t>
  </si>
  <si>
    <t>ПМ6</t>
  </si>
  <si>
    <t>кг.</t>
  </si>
  <si>
    <t>Щебень декоративный, 5-15 мм сталь</t>
  </si>
  <si>
    <t>ЩД 5-15 1</t>
  </si>
  <si>
    <t>Щебень декоративный, 5-15 мм песчаник</t>
  </si>
  <si>
    <t>ЩД 5-15 2</t>
  </si>
  <si>
    <t>Щебень декоративный, 5-15 мм латте</t>
  </si>
  <si>
    <t>ЩД 5-15 3</t>
  </si>
  <si>
    <t>Щебень декоративный, 5-15 мм клинкер</t>
  </si>
  <si>
    <t>ЩД 5-15 4</t>
  </si>
  <si>
    <t>Щебень декоративный, 5-15 мм шоколад</t>
  </si>
  <si>
    <t>ЩД 5-15 5</t>
  </si>
  <si>
    <t>Щебень декоративный, 5-15 мм графит</t>
  </si>
  <si>
    <t>ЩД 5-15 6</t>
  </si>
  <si>
    <t>Кирпич стандартный пустотелый фактурный "Дикий камень"сталь</t>
  </si>
  <si>
    <t>КСПА1</t>
  </si>
  <si>
    <t>Кирпич стандартный пустотелый фактурный "Дикий камень" песчаник</t>
  </si>
  <si>
    <t>КСПА2</t>
  </si>
  <si>
    <t>Кирпич стандартный пустотелый фактурный "Дикий камень" латте</t>
  </si>
  <si>
    <t>КСПА3</t>
  </si>
  <si>
    <t>Кирпич стандартный пустотелый фактурный "Дикий камень" клинкер</t>
  </si>
  <si>
    <t>КСПА4</t>
  </si>
  <si>
    <t>Кирпич стандартный пустотелый фактурный "Дикий камень" шоколад</t>
  </si>
  <si>
    <t>КСПА5</t>
  </si>
  <si>
    <t>Кирпич стандартный пустотелый фактурный "Дикий камень" графит</t>
  </si>
  <si>
    <t>КСПА6</t>
  </si>
  <si>
    <t>Кирпич стандартный пустотелый тычковый "Дикий камень" сталь</t>
  </si>
  <si>
    <t>КСПБ1</t>
  </si>
  <si>
    <t>Кирпич стандартный пустотелый тычковый "Дикий камень" песчаник</t>
  </si>
  <si>
    <t>КСПБ2</t>
  </si>
  <si>
    <t>Кирпич стандартный пустотелый тычковый "Дикий камень" латте</t>
  </si>
  <si>
    <t>КСПБ3</t>
  </si>
  <si>
    <t>Кирпич стандартный пустотелый тычковый "Дикий камень" клинкер</t>
  </si>
  <si>
    <t>КСПБ4</t>
  </si>
  <si>
    <t>Кирпич стандартный пустотелый тычковый "Дикий камень" шоколад</t>
  </si>
  <si>
    <t>КСПБ5</t>
  </si>
  <si>
    <t>Кирпич стандартный пустотелый тычковый "Дикий камень" графит</t>
  </si>
  <si>
    <t>КСПБ6</t>
  </si>
  <si>
    <t>Кирпич стандартный пустотелый тычковый "Гранит" сталь</t>
  </si>
  <si>
    <t>КСПТ1</t>
  </si>
  <si>
    <t>Кирпич стандартный пустотелый тычковый "Гранит" песчаник</t>
  </si>
  <si>
    <t>КСПТ2</t>
  </si>
  <si>
    <t>Кирпич стандартный пустотелый тычковый "Гранит" латте</t>
  </si>
  <si>
    <t>КСПТ3</t>
  </si>
  <si>
    <t>Кирпич стандартный пустотелый тычковый "Гранит" клинкер</t>
  </si>
  <si>
    <t>КСПТ4</t>
  </si>
  <si>
    <t>Кирпич стандартный пустотелый тычковый "Гранит" шоколад</t>
  </si>
  <si>
    <t>КСПТ5</t>
  </si>
  <si>
    <t>Кирпич стандартный пустотелый тычковый "Гранит" графит</t>
  </si>
  <si>
    <t>КСПТ6</t>
  </si>
  <si>
    <t>Кирпич стандартный пустотелый фактурный "Гранит" сталь</t>
  </si>
  <si>
    <t>КСПФ-М1</t>
  </si>
  <si>
    <t>Кирпич стандартный пустотелый фактурный "Гранит" песчаник</t>
  </si>
  <si>
    <t>КСПФ-М2</t>
  </si>
  <si>
    <t>Кирпич стандартный пустотелый фактурный "Гранит" латте</t>
  </si>
  <si>
    <t>КСПФ-М3</t>
  </si>
  <si>
    <t>КСПФ-М4</t>
  </si>
  <si>
    <t>Кирпич стандартный пустотелый фактурный "Гранит" шоколад</t>
  </si>
  <si>
    <t>КСПФ-М5</t>
  </si>
  <si>
    <t>Кирпич стандартный пустотелый фактурный "Гранит" графит</t>
  </si>
  <si>
    <t>КСПФ-М6</t>
  </si>
  <si>
    <t>Кирпич узкий пустотелый фактурный "Гранит" сталь</t>
  </si>
  <si>
    <t>КУПФ-М1</t>
  </si>
  <si>
    <t>Кирпич узкий пустотелый фактурный "Гранит" песчаник</t>
  </si>
  <si>
    <t>КУПФ-М2</t>
  </si>
  <si>
    <t>Кирпич узкий пустотелый фактурный "Гранит" латте</t>
  </si>
  <si>
    <t>КУПФ-М3</t>
  </si>
  <si>
    <t>Кирпич узкий пустотелый фактурный "Гранит" клинкер</t>
  </si>
  <si>
    <t>КУПФ-М4</t>
  </si>
  <si>
    <t>Кирпич узкий пустотелый фактурный "Гранит" шоколад</t>
  </si>
  <si>
    <t>КУПФ-М5</t>
  </si>
  <si>
    <t>Кирпич узкий пустотелый фактурный "Гранит" графит</t>
  </si>
  <si>
    <t>КУПФ-М6</t>
  </si>
  <si>
    <t>Кирпич узкий пустотелый тычковый фактурный "Гранит" сталь</t>
  </si>
  <si>
    <t>КУПТ1</t>
  </si>
  <si>
    <t>Кирпич узкий пустотелый тычковый фактурный "Гранит" песчаник</t>
  </si>
  <si>
    <t>КУПТ2</t>
  </si>
  <si>
    <t>Кирпич узкий пустотелый тычковый фактурный "Гранит" латте</t>
  </si>
  <si>
    <t>КУПТ3</t>
  </si>
  <si>
    <t>Кирпич узкий пустотелый тычковый фактурный "Гранит" клинкер</t>
  </si>
  <si>
    <t>КУПТ4</t>
  </si>
  <si>
    <t>Кирпич узкий пустотелый тычковый фактурный "Гранит" шоколад</t>
  </si>
  <si>
    <t>КУПТ5</t>
  </si>
  <si>
    <t>Кирпич узкий пустотелый тычковый фактурный "Гранит" графит</t>
  </si>
  <si>
    <t>КУПТ6</t>
  </si>
  <si>
    <t>Кирпич стандартный полнотелый тычковый с вогнутым углом сталь</t>
  </si>
  <si>
    <t>КСЛТ-ВУ1</t>
  </si>
  <si>
    <t>Кирпич стандартный полнотелый тычковый с вогнутым углом песчаник</t>
  </si>
  <si>
    <t>КСЛТ-ВУ2</t>
  </si>
  <si>
    <t>Кирпич стандартный полнотелый тычковый с вогнутым углом латте</t>
  </si>
  <si>
    <t>КСЛТ-ВУ3</t>
  </si>
  <si>
    <t>Кирпич стандартный полнотелый тычковый с вогнутым углом клинкер</t>
  </si>
  <si>
    <t>КСЛТ-ВУ4</t>
  </si>
  <si>
    <t>Кирпич стандартный полнотелый тычковый с вогнутым углом шоколад</t>
  </si>
  <si>
    <t>КСЛТ-ВУ5</t>
  </si>
  <si>
    <t>Кирпич стандартный полнотелый тычковый с вогнутым углом графит</t>
  </si>
  <si>
    <t>КСЛТ-ВУ6</t>
  </si>
  <si>
    <t>Кирпич стандартный полнотелый тычковый скругленный сталь</t>
  </si>
  <si>
    <t>КСЛТ-С1</t>
  </si>
  <si>
    <t>Кирпич стандартный полнотелый тычковый скругленный песчаник</t>
  </si>
  <si>
    <t>КСЛТ-С2</t>
  </si>
  <si>
    <t>Кирпич стандартный полнотелый тычковый скругленный латте</t>
  </si>
  <si>
    <t>КСЛТ-С3</t>
  </si>
  <si>
    <t>Кирпич стандартный полнотелый тычковый скругленный клинкер</t>
  </si>
  <si>
    <t>КСЛТ-С4</t>
  </si>
  <si>
    <t>Кирпич стандартный полнотелый тычковый скругленный шоколад</t>
  </si>
  <si>
    <t>КСЛТ-С5</t>
  </si>
  <si>
    <t>Кирпич стандартный полнотелый тычковый скругленный графит</t>
  </si>
  <si>
    <t>КСЛТ-С6</t>
  </si>
  <si>
    <t>Кирпич фасонный полнотелый полукруглый сталь</t>
  </si>
  <si>
    <t>КФЛП1</t>
  </si>
  <si>
    <t>Кирпич фасонный полнотелый полукруглый песчаник</t>
  </si>
  <si>
    <t>КФЛП2</t>
  </si>
  <si>
    <t>Кирпич фасонный полнотелый полукруглый латте</t>
  </si>
  <si>
    <t>КФЛП3</t>
  </si>
  <si>
    <t>Кирпич фасонный полнотелый полукруглый клинкер</t>
  </si>
  <si>
    <t>КФЛП4</t>
  </si>
  <si>
    <t>Кирпич фасонный полнотелый полукруглый шоколад</t>
  </si>
  <si>
    <t>КФЛП5</t>
  </si>
  <si>
    <t>Кирпич фасонный полнотелый полукруглый графит</t>
  </si>
  <si>
    <t>КФЛП6</t>
  </si>
  <si>
    <t>Кирпич фасонный полнотелый круглый сталь</t>
  </si>
  <si>
    <t>КФЛК1</t>
  </si>
  <si>
    <t>Кирпич фасонный полнотелый круглый песчаник</t>
  </si>
  <si>
    <t>КФЛК2</t>
  </si>
  <si>
    <t>Кирпич фасонный полнотелый круглый латте</t>
  </si>
  <si>
    <t>КФЛК3</t>
  </si>
  <si>
    <t>Кирпич фасонный полнотелый круглый клинкер</t>
  </si>
  <si>
    <t>КФЛК4</t>
  </si>
  <si>
    <t>Кирпич фасонный полнотелый круглый шоколад</t>
  </si>
  <si>
    <t>КФЛК5</t>
  </si>
  <si>
    <t>Кирпич фасонный полнотелый круглый графит</t>
  </si>
  <si>
    <t>КФЛК6</t>
  </si>
  <si>
    <t>Кирпич стандартный полнотелый тычковый дуговой сталь</t>
  </si>
  <si>
    <t>КСЛТ-Д1</t>
  </si>
  <si>
    <t>230*120*65</t>
  </si>
  <si>
    <t>Кирпич стандартный полнотелый тычковый дуговой песчаник</t>
  </si>
  <si>
    <t>КСЛТ-Д2</t>
  </si>
  <si>
    <t>Кирпич стандартный полнотелый тычковый дуговой латте</t>
  </si>
  <si>
    <t>КСЛТ-Д3</t>
  </si>
  <si>
    <t>Кирпич стандартный полнотелый тычковый дуговой клинкер</t>
  </si>
  <si>
    <t>КСЛТ-Д4</t>
  </si>
  <si>
    <t>Кирпич стандартный полнотелый тычковый дуговой шоколад</t>
  </si>
  <si>
    <t>КСЛТ-Д5</t>
  </si>
  <si>
    <t>Кирпич стандартный полнотелый тычковый дуговой графит</t>
  </si>
  <si>
    <t>КСЛТ-Д6</t>
  </si>
  <si>
    <t>Камень бетонный  повышенной пустотности столбовой сталь</t>
  </si>
  <si>
    <t>Блок-С1</t>
  </si>
  <si>
    <t>240*120*65</t>
  </si>
  <si>
    <t>Камень бетонный  повышенной пустотности столбовой песчаник</t>
  </si>
  <si>
    <t>Блок-С2</t>
  </si>
  <si>
    <t>Камень бетонный  повышенной пустотности столбовой латте</t>
  </si>
  <si>
    <t>Блок-С3</t>
  </si>
  <si>
    <t>Камень бетонный  повышенной пустотности столбовой клинкер</t>
  </si>
  <si>
    <t>Блок-С4</t>
  </si>
  <si>
    <t>Камень бетонный  повышенной пустотности столбовой шоколад</t>
  </si>
  <si>
    <t>Блок-С5</t>
  </si>
  <si>
    <t>Камень бетонный  повышенной пустотности столбовой графит</t>
  </si>
  <si>
    <t>Блок-С6</t>
  </si>
  <si>
    <t>Камень бетонный  повышенной пустотности пролетный сталь</t>
  </si>
  <si>
    <t>Блок-П1</t>
  </si>
  <si>
    <t>Камень бетонный  повышенной пустотности пролетный песчаник</t>
  </si>
  <si>
    <t>Блок-П2</t>
  </si>
  <si>
    <t>Камень бетонный  повышенной пустотности пролетный латте</t>
  </si>
  <si>
    <t>Блок-П3</t>
  </si>
  <si>
    <t>Камень бетонный  повышенной пустотности пролетный клинкер</t>
  </si>
  <si>
    <t>Блок-П4</t>
  </si>
  <si>
    <t>Камень бетонный  повышенной пустотности пролетный шоколад</t>
  </si>
  <si>
    <t>Блок-П5</t>
  </si>
  <si>
    <t>Камень бетонный  повышенной пустотности пролетный графит</t>
  </si>
  <si>
    <t>Блок-П6</t>
  </si>
  <si>
    <t>120*120*65</t>
  </si>
  <si>
    <t>Кирпич стандартный полнотелый тычковый с двумя вогнутыми углами сталь</t>
  </si>
  <si>
    <t>КСЛТ-2ВУ1</t>
  </si>
  <si>
    <t>Кирпич стандартный полнотелый тычковый с двумя вогнутыми углами песчаник</t>
  </si>
  <si>
    <t>КСЛТ-2ВУ2</t>
  </si>
  <si>
    <t>Кирпич стандартный полнотелый тычковый с двумя вогнутыми углами латте</t>
  </si>
  <si>
    <t>КСЛТ-2ВУ3</t>
  </si>
  <si>
    <t>Кирпич стандартный полнотелый тычковый с двумя вогнутыми углами клинкер</t>
  </si>
  <si>
    <t>КСЛТ-2ВУ4</t>
  </si>
  <si>
    <t>Кирпич стандартный полнотелый тычковый с двумя вогнутыми углами шоколад</t>
  </si>
  <si>
    <t>КСЛТ-2ВУ5</t>
  </si>
  <si>
    <t>Кирпич стандартный полнотелый тычковый с двумя вогнутыми углами графит</t>
  </si>
  <si>
    <t>КСЛТ-2ВУ6</t>
  </si>
  <si>
    <t>Кирпич тонкий полнотелый гладкий сталь</t>
  </si>
  <si>
    <t>КТЛГ1</t>
  </si>
  <si>
    <t>250*120*25</t>
  </si>
  <si>
    <t>Кирпич тонкий полнотелый гладкий песчаник</t>
  </si>
  <si>
    <t>КТЛГ2</t>
  </si>
  <si>
    <t>Кирпич тонкий полнотелый гладкий латте</t>
  </si>
  <si>
    <t>КТЛГ3</t>
  </si>
  <si>
    <t>Кирпич тонкий полнотелый гладкий клинкер</t>
  </si>
  <si>
    <t>КТЛГ4</t>
  </si>
  <si>
    <t>Кирпич тонкий полнотелый гладкий шоколад</t>
  </si>
  <si>
    <t>КТЛГ5</t>
  </si>
  <si>
    <t>Кирпич тонкий полнотелый гладкий графит</t>
  </si>
  <si>
    <t>КТЛГ6</t>
  </si>
  <si>
    <t>Кирпич стандартный полнотелый гладкий сталь "Римини"</t>
  </si>
  <si>
    <t>КСЛГ1-с</t>
  </si>
  <si>
    <t>Кирпич стандартный полнотелый гладкий песчаник "Римини"</t>
  </si>
  <si>
    <t>КСЛГ2-с</t>
  </si>
  <si>
    <t>Кирпич стандартный полнотелый гладкий латте "Римини"</t>
  </si>
  <si>
    <t>КСЛГ3-с</t>
  </si>
  <si>
    <t>Кирпич стандартный полнотелый гладкий клинкер "Римини"</t>
  </si>
  <si>
    <t>КСЛГ4-с</t>
  </si>
  <si>
    <t>Кирпич стандартный полнотелый гладкий шоколад "Римини"</t>
  </si>
  <si>
    <t>КСЛГ5-с</t>
  </si>
  <si>
    <t>Кирпич стандартный полнотелый гладкий графит "Римини"</t>
  </si>
  <si>
    <t>КСЛГ6-с</t>
  </si>
  <si>
    <t>№ пп</t>
  </si>
  <si>
    <t>-</t>
  </si>
  <si>
    <t>Розничная цена (с НДС)</t>
  </si>
  <si>
    <t>фасовка 20 кг</t>
  </si>
  <si>
    <t>Растворная смесь сухая кладочная "РуБелЭко"</t>
  </si>
  <si>
    <t>ТС686</t>
  </si>
  <si>
    <t>ТС780</t>
  </si>
  <si>
    <t>390*350*55</t>
  </si>
  <si>
    <t>Пигмент ТС686 (темно-коричневый) 25кг</t>
  </si>
  <si>
    <t>390*390*65</t>
  </si>
  <si>
    <t>Гидрофобизатор "Гидрофоб" (Без "мокрого" эффекта) 1л</t>
  </si>
  <si>
    <t>мешок</t>
  </si>
  <si>
    <t>Розничная цена (без НДС)</t>
  </si>
  <si>
    <t>Кирпич стандартный пустотелый фактурный "Гранит" клинкер</t>
  </si>
  <si>
    <t>Вес под. брутто, кг.</t>
  </si>
  <si>
    <t>КСЛТ2</t>
  </si>
  <si>
    <t>Фактура</t>
  </si>
  <si>
    <t>Дикий камень</t>
  </si>
  <si>
    <t>Гранит</t>
  </si>
  <si>
    <t>Зигзаг</t>
  </si>
  <si>
    <t>Гладкий</t>
  </si>
  <si>
    <t>Фасонка</t>
  </si>
  <si>
    <t>Т-Блок столб</t>
  </si>
  <si>
    <t>Т-Блок пролет</t>
  </si>
  <si>
    <t>скоба</t>
  </si>
  <si>
    <t>Состаренный</t>
  </si>
  <si>
    <t>Гидрофоб</t>
  </si>
  <si>
    <t>Смесь</t>
  </si>
  <si>
    <t>Пигмент</t>
  </si>
  <si>
    <t>Углерод</t>
  </si>
  <si>
    <t>Гранит узкий</t>
  </si>
  <si>
    <t>100 шт в уп-ке</t>
  </si>
  <si>
    <t>3,11-3,58</t>
  </si>
  <si>
    <t>Пустот. ряд. кирп.</t>
  </si>
  <si>
    <t>Полн. ряд. кирп.</t>
  </si>
  <si>
    <t>Факт. ряд. кирп.</t>
  </si>
  <si>
    <r>
      <t xml:space="preserve">Пустотелый рядовой кирпич (все цвета)КСПГ (НК1, НК2), КРПБ, КРПВ, КРПГ </t>
    </r>
    <r>
      <rPr>
        <b/>
        <sz val="10"/>
        <rFont val="Calibri"/>
        <family val="2"/>
        <charset val="204"/>
      </rPr>
      <t/>
    </r>
  </si>
  <si>
    <t>Фактурн. рядовой кирпич пустотелый (все цвета) КСПФ (НК1, НК2)</t>
  </si>
  <si>
    <t>рядовой</t>
  </si>
  <si>
    <t>Плитка некондиция</t>
  </si>
  <si>
    <t>250*20*65</t>
  </si>
  <si>
    <t>0,64-0,70</t>
  </si>
  <si>
    <t>~ 1 309</t>
  </si>
  <si>
    <t>~ 1490</t>
  </si>
  <si>
    <t>Узк. факт. ряд. кирп.</t>
  </si>
  <si>
    <t>фасовка ~500 кг</t>
  </si>
  <si>
    <t>упак.</t>
  </si>
  <si>
    <r>
      <t xml:space="preserve">Полнотелый рядовой кирпич (все цвета)КСЛГ (НК1, НК2), КРЛА </t>
    </r>
    <r>
      <rPr>
        <b/>
        <sz val="10"/>
        <rFont val="Calibri"/>
        <family val="2"/>
        <charset val="204"/>
      </rPr>
      <t/>
    </r>
  </si>
  <si>
    <t>ед. изм.</t>
  </si>
  <si>
    <t>Т-Блок (все цвета), Блок-Д (НК1, НК2, НП)</t>
  </si>
  <si>
    <t>Т-Блок (все цвета), Блок-П,С (НК1, НК2, НП)</t>
  </si>
  <si>
    <t>Блок-Д</t>
  </si>
  <si>
    <t>Блок-П,С</t>
  </si>
  <si>
    <t>Плитка ПУ и ПФ (все цвета) ПТ, ПМ (НК1, НК2)</t>
  </si>
  <si>
    <t>Фактурн. рядовой узк. кирпич пустотелый (все цвета) КУПФ (НК1, НК2)</t>
  </si>
  <si>
    <t>ПН 390*390*65-СШ1</t>
  </si>
  <si>
    <t>ПН 390*390*65-СШ2</t>
  </si>
  <si>
    <t>ПН 390*390*65-СШ3</t>
  </si>
  <si>
    <t>ПН 390*390*65-СШ4</t>
  </si>
  <si>
    <t>ПН 390*390*65-СШ5</t>
  </si>
  <si>
    <t>ПН 390*390*65-СШ6</t>
  </si>
  <si>
    <t>ПН 450*450*110-СГ1</t>
  </si>
  <si>
    <t>ПН 450*450*110-СГ2</t>
  </si>
  <si>
    <t>ПН 450*450*110-СГ3</t>
  </si>
  <si>
    <t>ПН 450*450*110-СГ4</t>
  </si>
  <si>
    <t>ПН 450*450*110-СГ5</t>
  </si>
  <si>
    <t>ПН 450*450*110-СГ6</t>
  </si>
  <si>
    <t>450*450*110</t>
  </si>
  <si>
    <t>ПН 490*490*80-СШ1</t>
  </si>
  <si>
    <t>ПН 490*490*80-СШ2</t>
  </si>
  <si>
    <t>ПН 490*490*80-СШ3</t>
  </si>
  <si>
    <t>ПН 490*490*80-СШ4</t>
  </si>
  <si>
    <t>ПН 490*490*80-СШ5</t>
  </si>
  <si>
    <t>ПН 490*490*80-СШ6</t>
  </si>
  <si>
    <t>ПН 490*490*80-СГ1</t>
  </si>
  <si>
    <t>ПН 490*490*80-СГ2</t>
  </si>
  <si>
    <t>ПН 490*490*80-СГ3</t>
  </si>
  <si>
    <t>ПН 490*490*80-СГ4</t>
  </si>
  <si>
    <t>ПН 490*490*80-СГ5</t>
  </si>
  <si>
    <t>ПН 490*490*80-СГ6</t>
  </si>
  <si>
    <t>Плита накрывочная столбовая, гладкая шоколад</t>
  </si>
  <si>
    <t>Плита накрывочная столбовая, гладкая клинкер</t>
  </si>
  <si>
    <t>Плита накрывочная столбовая, гладкая графит</t>
  </si>
  <si>
    <t>Плита накрывочная столбовая, гладкая латте</t>
  </si>
  <si>
    <t>Плита накрывочная столбовая, гладкая песчаник</t>
  </si>
  <si>
    <t>Плита накрывочная столбовая, гладкая сталь</t>
  </si>
  <si>
    <t>Плита накрывочная столбовая, шагрень графит</t>
  </si>
  <si>
    <t>Плита накрывочная столбовая, шагрень шоколад</t>
  </si>
  <si>
    <t>Плита накрывочная столбовая, шагрень клинкер</t>
  </si>
  <si>
    <t>Плита накрывочная столбовая, шагрень латте</t>
  </si>
  <si>
    <t>Плита накрывочная столбовая, шагрень песчаник</t>
  </si>
  <si>
    <t>Плита накрывочная столбовая, шагрень сталь</t>
  </si>
  <si>
    <t>490*490*80</t>
  </si>
  <si>
    <t>ПН 500*180*45-ПГ1</t>
  </si>
  <si>
    <t>ПН 500*180*45-ПГ2</t>
  </si>
  <si>
    <t>ПН 500*180*45-ПГ3</t>
  </si>
  <si>
    <t>ПН 500*180*45-ПГ4</t>
  </si>
  <si>
    <t>ПН 500*180*45-ПГ5</t>
  </si>
  <si>
    <t>ПН 500*180*45-ПГ6</t>
  </si>
  <si>
    <t>Плита накрывочная пролетная, гладкая сталь</t>
  </si>
  <si>
    <t>Плита накрывочная пролетная, гладкая песчаник</t>
  </si>
  <si>
    <t>Плита накрывочная пролетная, гладкая латте</t>
  </si>
  <si>
    <t>Плита накрывочная пролетная, гладкая клинкер</t>
  </si>
  <si>
    <t>Плита накрывочная пролетная, гладкая шоколад</t>
  </si>
  <si>
    <t>Плита накрывочная пролетная, гладкая графит</t>
  </si>
  <si>
    <t>500*180*45</t>
  </si>
  <si>
    <t>ПН 390*265*55-ПШ1</t>
  </si>
  <si>
    <t>ПН 390*265*55-ПШ2</t>
  </si>
  <si>
    <t>ПН 390*265*55-ПШ3</t>
  </si>
  <si>
    <t>ПН 390*265*55-ПШ4</t>
  </si>
  <si>
    <t>ПН 390*265*55-ПШ5</t>
  </si>
  <si>
    <t>ПН 390*265*55-ПШ6</t>
  </si>
  <si>
    <t>ПН 390*265*55-ПГ1</t>
  </si>
  <si>
    <t>ПН 390*265*55-ПГ2</t>
  </si>
  <si>
    <t>ПН 390*265*55-ПГ3</t>
  </si>
  <si>
    <t>ПН 390*265*55-ПГ4</t>
  </si>
  <si>
    <t>ПН 390*265*55-ПГ5</t>
  </si>
  <si>
    <t>ПН 390*265*55-ПГ6</t>
  </si>
  <si>
    <t>ПН 390*350*55-ПШ1</t>
  </si>
  <si>
    <t>ПН 390*350*55-ПШ2</t>
  </si>
  <si>
    <t>ПН 390*350*55-ПШ3</t>
  </si>
  <si>
    <t>ПН 390*350*55-ПШ4</t>
  </si>
  <si>
    <t>ПН 390*350*55-ПШ5</t>
  </si>
  <si>
    <t>ПН 390*350*55-ПШ6</t>
  </si>
  <si>
    <t>ПН 390*350*55-ПГ1</t>
  </si>
  <si>
    <t>ПН 390*350*55-ПГ2</t>
  </si>
  <si>
    <t>ПН 390*350*55-ПГ3</t>
  </si>
  <si>
    <t>ПН 390*350*55-ПГ4</t>
  </si>
  <si>
    <t>ПН 390*350*55-ПГ5</t>
  </si>
  <si>
    <t>ПН 390*350*55-ПГ6</t>
  </si>
  <si>
    <t>Плита накрывочная пролетная, шагрень сталь</t>
  </si>
  <si>
    <t>Плита накрывочная пролетная, шагрень песчаник</t>
  </si>
  <si>
    <t>Плита накрывочная пролетная, шагрень латте</t>
  </si>
  <si>
    <t>Плита накрывочная пролетная, шагрень клинкер</t>
  </si>
  <si>
    <t>Плита накрывочная пролетная, шагрень шоколад</t>
  </si>
  <si>
    <t>Плита накрывочная пролетная, шагрень графит</t>
  </si>
  <si>
    <t>390*265*55</t>
  </si>
  <si>
    <t>Р000010192</t>
  </si>
  <si>
    <t>Пенопласт формованный ПФ-6/65 (60*462*1000мм)</t>
  </si>
  <si>
    <t>60*462*1000</t>
  </si>
  <si>
    <r>
      <t>м</t>
    </r>
    <r>
      <rPr>
        <sz val="10"/>
        <rFont val="Calibri"/>
        <family val="2"/>
        <charset val="204"/>
      </rPr>
      <t>²</t>
    </r>
  </si>
  <si>
    <t>ГФ</t>
  </si>
  <si>
    <t>шагрень</t>
  </si>
  <si>
    <t>гладкая</t>
  </si>
  <si>
    <t>*</t>
  </si>
  <si>
    <t>ГКЖ</t>
  </si>
  <si>
    <t>ША-5</t>
  </si>
  <si>
    <t>ША-8</t>
  </si>
  <si>
    <t>Огнеупорный кирпич ША-5</t>
  </si>
  <si>
    <t>Огнеупорный кирпич ША-8</t>
  </si>
  <si>
    <t>230*114*65</t>
  </si>
  <si>
    <t>250*124*65</t>
  </si>
  <si>
    <t>огнеупорный</t>
  </si>
  <si>
    <t>гидрофобизатор</t>
  </si>
  <si>
    <t>Кремнеорганическая гидрофобизирующая жидкость ГКЖ-11К (1л) (1,3кг)</t>
  </si>
  <si>
    <t>ЩД 5-15 1 (20 кг)</t>
  </si>
  <si>
    <t>ЩД 5-15 2 (20 кг)</t>
  </si>
  <si>
    <t>ЩД 5-15 3 (20 кг)</t>
  </si>
  <si>
    <t>ЩД 5-15 4 (20 кг)</t>
  </si>
  <si>
    <t>ЩД 5-15 5 (20 кг)</t>
  </si>
  <si>
    <t>ЩД 5-15 6 (20 кг)</t>
  </si>
  <si>
    <t>ФОТО</t>
  </si>
  <si>
    <t xml:space="preserve">Государственное предприятие "Витебский ДСК" </t>
  </si>
  <si>
    <r>
      <rPr>
        <b/>
        <i/>
        <sz val="10"/>
        <color theme="1"/>
        <rFont val="Times New Roman"/>
        <family val="1"/>
        <charset val="204"/>
      </rPr>
      <t xml:space="preserve">Адрес: </t>
    </r>
    <r>
      <rPr>
        <i/>
        <sz val="10"/>
        <color theme="1"/>
        <rFont val="Times New Roman"/>
        <family val="1"/>
        <charset val="204"/>
      </rPr>
      <t>г.Витебск, ул.Минская, 30</t>
    </r>
  </si>
  <si>
    <r>
      <rPr>
        <b/>
        <i/>
        <sz val="10"/>
        <color theme="1"/>
        <rFont val="Times New Roman"/>
        <family val="1"/>
        <charset val="204"/>
      </rPr>
      <t xml:space="preserve">т./ф.: </t>
    </r>
    <r>
      <rPr>
        <i/>
        <sz val="10"/>
        <color theme="1"/>
        <rFont val="Times New Roman"/>
        <family val="1"/>
        <charset val="204"/>
      </rPr>
      <t>8 (0212) 65-65-60</t>
    </r>
  </si>
  <si>
    <r>
      <rPr>
        <b/>
        <i/>
        <sz val="10"/>
        <color theme="1"/>
        <rFont val="Times New Roman"/>
        <family val="1"/>
        <charset val="204"/>
      </rPr>
      <t xml:space="preserve">e-mail: </t>
    </r>
    <r>
      <rPr>
        <i/>
        <sz val="10"/>
        <color theme="1"/>
        <rFont val="Times New Roman"/>
        <family val="1"/>
        <charset val="204"/>
      </rPr>
      <t>torgkpd@mail.ru</t>
    </r>
  </si>
  <si>
    <t>м.т. +375-29-865-65-60</t>
  </si>
  <si>
    <t>Пигмент ТС686 (темно-коричневый) 0,8кг</t>
  </si>
  <si>
    <t xml:space="preserve">Пигмент 780 (черный) 0,8 кг </t>
  </si>
  <si>
    <t>Скоба 60*35 - 2,0</t>
  </si>
  <si>
    <t>Скоба 60*35 - 2,0 для крепления блока (цена за 100 шт)</t>
  </si>
  <si>
    <t>Артикул</t>
  </si>
  <si>
    <t>Наименование</t>
  </si>
  <si>
    <t>Размер</t>
  </si>
  <si>
    <t>КСПГ1-Ф</t>
  </si>
  <si>
    <t>КСПГ2-Ф</t>
  </si>
  <si>
    <t>КСПГ3-Ф</t>
  </si>
  <si>
    <t>КСПГ4-Ф</t>
  </si>
  <si>
    <t>КСПГ5-Ф</t>
  </si>
  <si>
    <t>КСПГ6-Ф</t>
  </si>
  <si>
    <t>КСПД1-Ф</t>
  </si>
  <si>
    <t>КСПД2-Ф</t>
  </si>
  <si>
    <t>КСПД3-Ф</t>
  </si>
  <si>
    <t>КСПД4-Ф</t>
  </si>
  <si>
    <t>КСПД5-Ф</t>
  </si>
  <si>
    <t>КСПД6-Ф</t>
  </si>
  <si>
    <t>КСПЕ1-Ф</t>
  </si>
  <si>
    <t>КСПЕ2-Ф</t>
  </si>
  <si>
    <t>КСПЕ3-Ф</t>
  </si>
  <si>
    <t>КСПЕ4-Ф</t>
  </si>
  <si>
    <t>КСПЕ5-Ф</t>
  </si>
  <si>
    <t>КСПЕ6-Ф</t>
  </si>
  <si>
    <t>КС58-(1-6)</t>
  </si>
  <si>
    <t>Плита накрывочная ПН 580*580*165-СК.4</t>
  </si>
  <si>
    <t>580*580*165</t>
  </si>
  <si>
    <t>ПЕНАКЛЕЙ ТОВАР</t>
  </si>
  <si>
    <t>Клей-пена для блоков и кирпич WUNDER 850мл</t>
  </si>
  <si>
    <t>850мл</t>
  </si>
  <si>
    <t>ОЧИСТИТЕЛЬ ТОВАР</t>
  </si>
  <si>
    <t>Очиститель монтажной пены WUNDER 455 мл</t>
  </si>
  <si>
    <t>455 мл</t>
  </si>
  <si>
    <t>ПИСТОЛЕТ ТОВАР</t>
  </si>
  <si>
    <t>Пистолет для монтажной пены премиум тефлоновый WUNDER</t>
  </si>
  <si>
    <t>ТС780 (25 кг)</t>
  </si>
  <si>
    <t>Пигмент 780 (черный) 25 кг</t>
  </si>
  <si>
    <t>Плитка ПТ, ПМ (НК1, НК2)</t>
  </si>
  <si>
    <t>125*20*65</t>
  </si>
  <si>
    <t>КРТ 0,033</t>
  </si>
  <si>
    <t>Керамзит фракция 10/16 мм 0,0033 м3</t>
  </si>
  <si>
    <t>90х45</t>
  </si>
  <si>
    <t>КРТ 0,8</t>
  </si>
  <si>
    <t>Керамзит фракция 10/16 мм 0,8 м4</t>
  </si>
  <si>
    <t>биг-бэг</t>
  </si>
  <si>
    <t>МД-10</t>
  </si>
  <si>
    <t>КС-5</t>
  </si>
  <si>
    <t>КС-25</t>
  </si>
  <si>
    <t>КБ-5</t>
  </si>
  <si>
    <t>КБ-25</t>
  </si>
  <si>
    <t>ЩМ 5-10</t>
  </si>
  <si>
    <t>ЩГ 5-10</t>
  </si>
  <si>
    <t>Мука доломитовая (10 кг)</t>
  </si>
  <si>
    <t>Композиция для швов серая (5 кг)</t>
  </si>
  <si>
    <t>Композиция для швов серая (25 кг)</t>
  </si>
  <si>
    <t>Композиция для швов белая (5 кг)</t>
  </si>
  <si>
    <t>Композиция для швов белая (25 кг)</t>
  </si>
  <si>
    <t>Щебень мраморный белый 5-10мм (20 кг)</t>
  </si>
  <si>
    <t>60*42</t>
  </si>
  <si>
    <t>Щебень декоративный серо-розовый (гранитный) 5-10мм (20 кг)</t>
  </si>
  <si>
    <t>ЩД 5-15 микс</t>
  </si>
  <si>
    <t xml:space="preserve">Щебень декоративный цвет - микс  5-15мм </t>
  </si>
  <si>
    <t>КП4930-(1-6)</t>
  </si>
  <si>
    <t>Плита накрывочная пролетная, гладкая (сталь-графит)</t>
  </si>
  <si>
    <t>490*300*70</t>
  </si>
  <si>
    <t>КП5040-(1-6)</t>
  </si>
  <si>
    <t>500*415*60</t>
  </si>
  <si>
    <t>КС45-(1-6)</t>
  </si>
  <si>
    <t>Плита накрывочная столбовая, гладкая (сталь-графит) конус</t>
  </si>
  <si>
    <t>450*450*100</t>
  </si>
  <si>
    <t>Прайс-лист от 01.09.2020 г.</t>
  </si>
  <si>
    <t>СКС и СКТ</t>
  </si>
  <si>
    <t>ЩО бир (20 кг)</t>
  </si>
  <si>
    <t>50*45</t>
  </si>
  <si>
    <t>Щебень окрашенный мраморный бирюзовый, 5-10 мм</t>
  </si>
  <si>
    <t>ЩО жел (20 кг)</t>
  </si>
  <si>
    <t>Щебень окрашенный мраморный желтый, 5-10 мм</t>
  </si>
  <si>
    <t>ЩО сал (20 кг)</t>
  </si>
  <si>
    <t>Щебень окрашенный мраморный салатовый, 5-10 мм</t>
  </si>
  <si>
    <t>ЩО оранж (20 кг)</t>
  </si>
  <si>
    <t>Щебень окрашенный мраморный оранжевый, 5-10 мм</t>
  </si>
  <si>
    <t>ЩО крс (20 кг)</t>
  </si>
  <si>
    <t>Щебень окрашенный мраморный ярко-красный, 5-10 мм</t>
  </si>
  <si>
    <t>Щебень окрашенный гранитный бордовый, 5-10 мм</t>
  </si>
  <si>
    <t>ЩО бор (20 кг)</t>
  </si>
  <si>
    <t>ЩО зел (20 кг)</t>
  </si>
  <si>
    <t>Щебень окрашенный гранитный зеленый, 5-10 мм</t>
  </si>
  <si>
    <t>ЩО син (20 кг)</t>
  </si>
  <si>
    <t>Щебень окрашенный гранитный синий, 5-10 мм</t>
  </si>
  <si>
    <t>ЩО фиол (20 кг)</t>
  </si>
  <si>
    <t>Щебень окрашенный гранитный фиолетовый, 5-10 мм</t>
  </si>
  <si>
    <t>ЩО сер (20 кг)</t>
  </si>
  <si>
    <t>Щебень окрашенный гранитный серебристый, 5-10 мм</t>
  </si>
  <si>
    <t>ЩО чер (20 кг)</t>
  </si>
  <si>
    <t>Щебень окрашенный гранитный черный, 5-10 мм</t>
  </si>
  <si>
    <t>от 01.09.2020</t>
  </si>
</sst>
</file>

<file path=xl/styles.xml><?xml version="1.0" encoding="utf-8"?>
<styleSheet xmlns="http://schemas.openxmlformats.org/spreadsheetml/2006/main">
  <numFmts count="1">
    <numFmt numFmtId="164" formatCode="#,##0.0000"/>
  </numFmts>
  <fonts count="25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name val="Calibri"/>
      <family val="2"/>
      <charset val="204"/>
    </font>
    <font>
      <sz val="8"/>
      <name val="Calibri"/>
      <family val="2"/>
      <charset val="204"/>
    </font>
    <font>
      <sz val="16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9"/>
      <color indexed="8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14" fillId="0" borderId="0"/>
    <xf numFmtId="0" fontId="13" fillId="0" borderId="0"/>
    <xf numFmtId="9" fontId="3" fillId="0" borderId="0" applyFont="0" applyFill="0" applyBorder="0" applyAlignment="0" applyProtection="0"/>
  </cellStyleXfs>
  <cellXfs count="327">
    <xf numFmtId="0" fontId="0" fillId="0" borderId="0" xfId="0"/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4" fontId="4" fillId="4" borderId="11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4" fontId="2" fillId="0" borderId="13" xfId="0" applyNumberFormat="1" applyFont="1" applyFill="1" applyBorder="1" applyAlignment="1">
      <alignment vertical="center" wrapText="1"/>
    </xf>
    <xf numFmtId="4" fontId="2" fillId="0" borderId="6" xfId="0" applyNumberFormat="1" applyFont="1" applyFill="1" applyBorder="1" applyAlignment="1">
      <alignment vertical="center" wrapText="1"/>
    </xf>
    <xf numFmtId="4" fontId="2" fillId="0" borderId="3" xfId="0" applyNumberFormat="1" applyFont="1" applyFill="1" applyBorder="1" applyAlignment="1">
      <alignment vertical="center" wrapText="1"/>
    </xf>
    <xf numFmtId="0" fontId="14" fillId="0" borderId="6" xfId="2" applyFont="1" applyFill="1" applyBorder="1" applyAlignment="1">
      <alignment horizontal="left" vertical="top"/>
    </xf>
    <xf numFmtId="0" fontId="14" fillId="0" borderId="13" xfId="2" applyFont="1" applyFill="1" applyBorder="1" applyAlignment="1">
      <alignment horizontal="left" vertical="top"/>
    </xf>
    <xf numFmtId="0" fontId="2" fillId="0" borderId="20" xfId="0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left" vertical="top"/>
    </xf>
    <xf numFmtId="0" fontId="14" fillId="0" borderId="3" xfId="2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left" vertical="top"/>
    </xf>
    <xf numFmtId="0" fontId="2" fillId="0" borderId="21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4" fontId="11" fillId="3" borderId="13" xfId="0" applyNumberFormat="1" applyFont="1" applyFill="1" applyBorder="1" applyAlignment="1">
      <alignment horizontal="right" vertical="center" wrapText="1"/>
    </xf>
    <xf numFmtId="4" fontId="2" fillId="3" borderId="1" xfId="0" applyNumberFormat="1" applyFont="1" applyFill="1" applyBorder="1" applyAlignment="1">
      <alignment vertical="center" wrapText="1"/>
    </xf>
    <xf numFmtId="4" fontId="2" fillId="3" borderId="3" xfId="0" applyNumberFormat="1" applyFont="1" applyFill="1" applyBorder="1" applyAlignment="1">
      <alignment vertical="center" wrapText="1"/>
    </xf>
    <xf numFmtId="4" fontId="11" fillId="3" borderId="3" xfId="0" applyNumberFormat="1" applyFont="1" applyFill="1" applyBorder="1" applyAlignment="1">
      <alignment horizontal="right" vertical="center" wrapText="1"/>
    </xf>
    <xf numFmtId="4" fontId="7" fillId="3" borderId="1" xfId="0" applyNumberFormat="1" applyFont="1" applyFill="1" applyBorder="1" applyAlignment="1">
      <alignment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vertical="center" wrapText="1"/>
    </xf>
    <xf numFmtId="0" fontId="7" fillId="0" borderId="16" xfId="0" applyFont="1" applyFill="1" applyBorder="1" applyAlignment="1">
      <alignment vertical="center" wrapText="1"/>
    </xf>
    <xf numFmtId="0" fontId="10" fillId="0" borderId="14" xfId="0" applyFont="1" applyFill="1" applyBorder="1" applyAlignment="1">
      <alignment vertical="center" wrapText="1"/>
    </xf>
    <xf numFmtId="0" fontId="10" fillId="0" borderId="16" xfId="0" applyFont="1" applyFill="1" applyBorder="1" applyAlignment="1">
      <alignment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4" fontId="2" fillId="3" borderId="24" xfId="0" applyNumberFormat="1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4" fontId="2" fillId="0" borderId="27" xfId="0" applyNumberFormat="1" applyFont="1" applyFill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" fontId="1" fillId="0" borderId="0" xfId="0" applyNumberFormat="1" applyFont="1" applyFill="1" applyAlignment="1">
      <alignment vertical="center"/>
    </xf>
    <xf numFmtId="4" fontId="4" fillId="4" borderId="10" xfId="0" applyNumberFormat="1" applyFont="1" applyFill="1" applyBorder="1" applyAlignment="1">
      <alignment horizontal="center" vertical="center" wrapText="1"/>
    </xf>
    <xf numFmtId="4" fontId="2" fillId="0" borderId="10" xfId="0" applyNumberFormat="1" applyFont="1" applyFill="1" applyBorder="1" applyAlignment="1">
      <alignment vertical="center" wrapText="1"/>
    </xf>
    <xf numFmtId="4" fontId="1" fillId="0" borderId="2" xfId="0" applyNumberFormat="1" applyFont="1" applyFill="1" applyBorder="1" applyAlignment="1">
      <alignment vertical="center" wrapText="1"/>
    </xf>
    <xf numFmtId="4" fontId="1" fillId="0" borderId="29" xfId="0" applyNumberFormat="1" applyFont="1" applyFill="1" applyBorder="1" applyAlignment="1">
      <alignment vertical="center" wrapText="1"/>
    </xf>
    <xf numFmtId="4" fontId="2" fillId="2" borderId="13" xfId="0" applyNumberFormat="1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vertical="center" wrapText="1"/>
    </xf>
    <xf numFmtId="4" fontId="2" fillId="2" borderId="6" xfId="0" applyNumberFormat="1" applyFont="1" applyFill="1" applyBorder="1" applyAlignment="1">
      <alignment vertical="center" wrapText="1"/>
    </xf>
    <xf numFmtId="4" fontId="2" fillId="0" borderId="29" xfId="0" applyNumberFormat="1" applyFont="1" applyFill="1" applyBorder="1" applyAlignment="1">
      <alignment vertical="center" wrapText="1"/>
    </xf>
    <xf numFmtId="4" fontId="2" fillId="3" borderId="27" xfId="0" applyNumberFormat="1" applyFont="1" applyFill="1" applyBorder="1" applyAlignment="1">
      <alignment vertical="center" wrapText="1"/>
    </xf>
    <xf numFmtId="3" fontId="7" fillId="0" borderId="2" xfId="0" applyNumberFormat="1" applyFont="1" applyFill="1" applyBorder="1" applyAlignment="1">
      <alignment vertical="center" wrapText="1"/>
    </xf>
    <xf numFmtId="3" fontId="7" fillId="0" borderId="1" xfId="0" applyNumberFormat="1" applyFont="1" applyFill="1" applyBorder="1" applyAlignment="1">
      <alignment vertical="center" wrapText="1"/>
    </xf>
    <xf numFmtId="3" fontId="7" fillId="0" borderId="6" xfId="0" applyNumberFormat="1" applyFont="1" applyFill="1" applyBorder="1" applyAlignment="1">
      <alignment vertical="center" wrapText="1"/>
    </xf>
    <xf numFmtId="4" fontId="7" fillId="0" borderId="30" xfId="0" applyNumberFormat="1" applyFont="1" applyFill="1" applyBorder="1" applyAlignment="1">
      <alignment horizontal="center" vertical="center"/>
    </xf>
    <xf numFmtId="4" fontId="7" fillId="0" borderId="31" xfId="0" applyNumberFormat="1" applyFont="1" applyFill="1" applyBorder="1" applyAlignment="1">
      <alignment horizontal="center" vertical="center"/>
    </xf>
    <xf numFmtId="4" fontId="7" fillId="0" borderId="32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34" xfId="0" applyNumberFormat="1" applyFont="1" applyFill="1" applyBorder="1" applyAlignment="1">
      <alignment horizontal="center" vertical="center"/>
    </xf>
    <xf numFmtId="4" fontId="7" fillId="3" borderId="35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164" fontId="16" fillId="0" borderId="0" xfId="0" applyNumberFormat="1" applyFont="1" applyFill="1" applyAlignment="1">
      <alignment vertical="center"/>
    </xf>
    <xf numFmtId="164" fontId="17" fillId="5" borderId="11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4" fontId="7" fillId="3" borderId="29" xfId="0" applyNumberFormat="1" applyFont="1" applyFill="1" applyBorder="1" applyAlignment="1">
      <alignment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4" fontId="1" fillId="0" borderId="1" xfId="0" applyNumberFormat="1" applyFont="1" applyFill="1" applyBorder="1" applyAlignment="1">
      <alignment vertical="center"/>
    </xf>
    <xf numFmtId="3" fontId="1" fillId="0" borderId="15" xfId="0" applyNumberFormat="1" applyFont="1" applyFill="1" applyBorder="1" applyAlignment="1">
      <alignment horizontal="center" vertical="center" wrapText="1"/>
    </xf>
    <xf numFmtId="3" fontId="1" fillId="0" borderId="14" xfId="0" applyNumberFormat="1" applyFont="1" applyFill="1" applyBorder="1" applyAlignment="1">
      <alignment horizontal="center" vertical="center" wrapText="1"/>
    </xf>
    <xf numFmtId="3" fontId="1" fillId="0" borderId="16" xfId="0" applyNumberFormat="1" applyFont="1" applyFill="1" applyBorder="1" applyAlignment="1">
      <alignment horizontal="center" vertical="center" wrapText="1"/>
    </xf>
    <xf numFmtId="3" fontId="1" fillId="0" borderId="21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>
      <alignment horizontal="center" vertical="center" wrapText="1"/>
    </xf>
    <xf numFmtId="3" fontId="1" fillId="2" borderId="15" xfId="0" applyNumberFormat="1" applyFont="1" applyFill="1" applyBorder="1" applyAlignment="1">
      <alignment horizontal="center" vertical="center" wrapText="1"/>
    </xf>
    <xf numFmtId="3" fontId="1" fillId="2" borderId="14" xfId="0" applyNumberFormat="1" applyFont="1" applyFill="1" applyBorder="1" applyAlignment="1">
      <alignment horizontal="center" vertical="center" wrapText="1"/>
    </xf>
    <xf numFmtId="3" fontId="1" fillId="2" borderId="16" xfId="0" applyNumberFormat="1" applyFont="1" applyFill="1" applyBorder="1" applyAlignment="1">
      <alignment horizontal="center" vertical="center" wrapText="1"/>
    </xf>
    <xf numFmtId="3" fontId="1" fillId="3" borderId="28" xfId="0" applyNumberFormat="1" applyFont="1" applyFill="1" applyBorder="1" applyAlignment="1">
      <alignment horizontal="center" vertical="center" wrapText="1"/>
    </xf>
    <xf numFmtId="3" fontId="7" fillId="0" borderId="14" xfId="0" applyNumberFormat="1" applyFont="1" applyFill="1" applyBorder="1" applyAlignment="1">
      <alignment horizontal="center" vertical="center" wrapText="1"/>
    </xf>
    <xf numFmtId="3" fontId="7" fillId="0" borderId="16" xfId="0" applyNumberFormat="1" applyFont="1" applyFill="1" applyBorder="1" applyAlignment="1">
      <alignment horizontal="center" vertical="center" wrapText="1"/>
    </xf>
    <xf numFmtId="3" fontId="2" fillId="0" borderId="21" xfId="0" applyNumberFormat="1" applyFont="1" applyFill="1" applyBorder="1" applyAlignment="1">
      <alignment horizontal="center" vertical="center" wrapText="1"/>
    </xf>
    <xf numFmtId="3" fontId="2" fillId="0" borderId="16" xfId="0" applyNumberFormat="1" applyFont="1" applyFill="1" applyBorder="1" applyAlignment="1">
      <alignment horizontal="center" vertical="center" wrapText="1"/>
    </xf>
    <xf numFmtId="3" fontId="1" fillId="3" borderId="25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vertical="center"/>
    </xf>
    <xf numFmtId="3" fontId="1" fillId="3" borderId="15" xfId="0" applyNumberFormat="1" applyFont="1" applyFill="1" applyBorder="1" applyAlignment="1">
      <alignment horizontal="center" vertical="center" wrapText="1"/>
    </xf>
    <xf numFmtId="3" fontId="1" fillId="3" borderId="14" xfId="0" applyNumberFormat="1" applyFont="1" applyFill="1" applyBorder="1" applyAlignment="1">
      <alignment horizontal="center" vertical="center" wrapText="1"/>
    </xf>
    <xf numFmtId="3" fontId="4" fillId="3" borderId="14" xfId="0" applyNumberFormat="1" applyFont="1" applyFill="1" applyBorder="1" applyAlignment="1">
      <alignment horizontal="center" vertical="center" wrapText="1"/>
    </xf>
    <xf numFmtId="3" fontId="4" fillId="3" borderId="38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4" fontId="1" fillId="0" borderId="13" xfId="0" applyNumberFormat="1" applyFont="1" applyFill="1" applyBorder="1" applyAlignment="1">
      <alignment vertical="center"/>
    </xf>
    <xf numFmtId="0" fontId="1" fillId="0" borderId="15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4" fontId="1" fillId="0" borderId="6" xfId="0" applyNumberFormat="1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9" fontId="1" fillId="0" borderId="0" xfId="4" applyFont="1" applyAlignment="1">
      <alignment vertical="center"/>
    </xf>
    <xf numFmtId="0" fontId="7" fillId="0" borderId="13" xfId="0" applyFont="1" applyFill="1" applyBorder="1" applyAlignment="1">
      <alignment vertical="center" wrapText="1"/>
    </xf>
    <xf numFmtId="0" fontId="7" fillId="0" borderId="15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3" fontId="7" fillId="0" borderId="13" xfId="0" applyNumberFormat="1" applyFont="1" applyFill="1" applyBorder="1" applyAlignment="1">
      <alignment vertical="center" wrapText="1"/>
    </xf>
    <xf numFmtId="0" fontId="7" fillId="0" borderId="13" xfId="0" applyFont="1" applyFill="1" applyBorder="1" applyAlignment="1">
      <alignment horizontal="center" vertical="center" wrapText="1"/>
    </xf>
    <xf numFmtId="3" fontId="7" fillId="0" borderId="15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left" vertical="center" wrapText="1"/>
    </xf>
    <xf numFmtId="0" fontId="2" fillId="0" borderId="39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wrapText="1"/>
    </xf>
    <xf numFmtId="0" fontId="2" fillId="3" borderId="25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/>
    </xf>
    <xf numFmtId="0" fontId="2" fillId="3" borderId="28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2" fillId="3" borderId="14" xfId="0" applyFont="1" applyFill="1" applyBorder="1" applyAlignment="1">
      <alignment horizontal="left" vertical="center" wrapText="1"/>
    </xf>
    <xf numFmtId="0" fontId="2" fillId="3" borderId="20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/>
    </xf>
    <xf numFmtId="0" fontId="2" fillId="2" borderId="38" xfId="0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38" xfId="0" applyFont="1" applyFill="1" applyBorder="1" applyAlignment="1">
      <alignment horizontal="left" vertical="center" wrapText="1"/>
    </xf>
    <xf numFmtId="0" fontId="2" fillId="3" borderId="38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28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3" fillId="7" borderId="0" xfId="0" applyFont="1" applyFill="1"/>
    <xf numFmtId="0" fontId="24" fillId="7" borderId="0" xfId="0" applyFont="1" applyFill="1" applyAlignment="1"/>
    <xf numFmtId="0" fontId="23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" fontId="7" fillId="7" borderId="31" xfId="0" applyNumberFormat="1" applyFont="1" applyFill="1" applyBorder="1" applyAlignment="1">
      <alignment horizontal="center" vertical="center"/>
    </xf>
    <xf numFmtId="4" fontId="7" fillId="7" borderId="32" xfId="0" applyNumberFormat="1" applyFont="1" applyFill="1" applyBorder="1" applyAlignment="1">
      <alignment horizontal="center" vertical="center"/>
    </xf>
    <xf numFmtId="4" fontId="7" fillId="7" borderId="34" xfId="0" applyNumberFormat="1" applyFont="1" applyFill="1" applyBorder="1" applyAlignment="1">
      <alignment horizontal="center" vertical="center"/>
    </xf>
    <xf numFmtId="0" fontId="22" fillId="7" borderId="0" xfId="0" applyFont="1" applyFill="1" applyAlignment="1">
      <alignment horizontal="left"/>
    </xf>
    <xf numFmtId="4" fontId="16" fillId="5" borderId="30" xfId="0" applyNumberFormat="1" applyFont="1" applyFill="1" applyBorder="1" applyAlignment="1">
      <alignment horizontal="center" vertical="center" wrapText="1"/>
    </xf>
    <xf numFmtId="4" fontId="16" fillId="5" borderId="31" xfId="0" applyNumberFormat="1" applyFont="1" applyFill="1" applyBorder="1" applyAlignment="1">
      <alignment horizontal="center" vertical="center" wrapText="1"/>
    </xf>
    <xf numFmtId="4" fontId="16" fillId="5" borderId="32" xfId="0" applyNumberFormat="1" applyFont="1" applyFill="1" applyBorder="1" applyAlignment="1">
      <alignment horizontal="center" vertical="center" wrapText="1"/>
    </xf>
    <xf numFmtId="4" fontId="16" fillId="5" borderId="34" xfId="0" applyNumberFormat="1" applyFont="1" applyFill="1" applyBorder="1" applyAlignment="1">
      <alignment horizontal="center" vertical="center" wrapText="1"/>
    </xf>
    <xf numFmtId="4" fontId="16" fillId="5" borderId="35" xfId="0" applyNumberFormat="1" applyFont="1" applyFill="1" applyBorder="1" applyAlignment="1">
      <alignment horizontal="center" vertical="center" wrapText="1"/>
    </xf>
    <xf numFmtId="4" fontId="16" fillId="5" borderId="37" xfId="0" applyNumberFormat="1" applyFont="1" applyFill="1" applyBorder="1" applyAlignment="1">
      <alignment horizontal="center" vertical="center" wrapText="1"/>
    </xf>
    <xf numFmtId="4" fontId="16" fillId="5" borderId="11" xfId="0" applyNumberFormat="1" applyFont="1" applyFill="1" applyBorder="1" applyAlignment="1">
      <alignment horizontal="center" vertical="center" wrapText="1"/>
    </xf>
    <xf numFmtId="4" fontId="16" fillId="5" borderId="40" xfId="0" applyNumberFormat="1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" fontId="16" fillId="5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" fontId="16" fillId="5" borderId="2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14" fillId="8" borderId="1" xfId="2" applyFont="1" applyFill="1" applyBorder="1" applyAlignment="1">
      <alignment horizontal="left" vertical="top"/>
    </xf>
    <xf numFmtId="0" fontId="2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4" fontId="2" fillId="8" borderId="1" xfId="0" applyNumberFormat="1" applyFont="1" applyFill="1" applyBorder="1" applyAlignment="1">
      <alignment vertical="center" wrapText="1"/>
    </xf>
    <xf numFmtId="3" fontId="1" fillId="8" borderId="1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4" fontId="7" fillId="3" borderId="30" xfId="0" applyNumberFormat="1" applyFont="1" applyFill="1" applyBorder="1" applyAlignment="1">
      <alignment horizontal="center" vertical="center" wrapText="1"/>
    </xf>
    <xf numFmtId="4" fontId="7" fillId="3" borderId="34" xfId="0" applyNumberFormat="1" applyFont="1" applyFill="1" applyBorder="1" applyAlignment="1">
      <alignment horizontal="center" vertical="center" wrapText="1"/>
    </xf>
    <xf numFmtId="4" fontId="7" fillId="3" borderId="32" xfId="0" applyNumberFormat="1" applyFont="1" applyFill="1" applyBorder="1" applyAlignment="1">
      <alignment horizontal="center" vertical="center" wrapText="1"/>
    </xf>
    <xf numFmtId="4" fontId="7" fillId="7" borderId="34" xfId="0" applyNumberFormat="1" applyFont="1" applyFill="1" applyBorder="1" applyAlignment="1">
      <alignment horizontal="center" vertical="center" wrapText="1"/>
    </xf>
    <xf numFmtId="4" fontId="7" fillId="7" borderId="3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4" fontId="1" fillId="0" borderId="3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4" fontId="7" fillId="7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2" fillId="3" borderId="4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" fontId="1" fillId="0" borderId="2" xfId="0" applyNumberFormat="1" applyFont="1" applyFill="1" applyBorder="1" applyAlignment="1">
      <alignment vertical="center"/>
    </xf>
    <xf numFmtId="4" fontId="7" fillId="7" borderId="2" xfId="0" applyNumberFormat="1" applyFont="1" applyFill="1" applyBorder="1" applyAlignment="1">
      <alignment horizontal="center" vertical="center" wrapText="1"/>
    </xf>
    <xf numFmtId="4" fontId="16" fillId="5" borderId="43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/>
    </xf>
    <xf numFmtId="4" fontId="16" fillId="5" borderId="6" xfId="0" applyNumberFormat="1" applyFont="1" applyFill="1" applyBorder="1" applyAlignment="1">
      <alignment horizontal="center" vertical="center" wrapText="1"/>
    </xf>
    <xf numFmtId="4" fontId="7" fillId="7" borderId="6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3" fontId="1" fillId="0" borderId="38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" fontId="16" fillId="5" borderId="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14" fillId="8" borderId="2" xfId="2" applyFont="1" applyFill="1" applyBorder="1" applyAlignment="1">
      <alignment horizontal="left" vertical="top"/>
    </xf>
    <xf numFmtId="0" fontId="2" fillId="8" borderId="2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4" fontId="2" fillId="8" borderId="2" xfId="0" applyNumberFormat="1" applyFont="1" applyFill="1" applyBorder="1" applyAlignment="1">
      <alignment vertical="center" wrapText="1"/>
    </xf>
    <xf numFmtId="3" fontId="1" fillId="8" borderId="2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3" fontId="1" fillId="0" borderId="6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left" vertical="center" wrapText="1"/>
    </xf>
    <xf numFmtId="0" fontId="2" fillId="8" borderId="6" xfId="0" applyFont="1" applyFill="1" applyBorder="1" applyAlignment="1">
      <alignment horizontal="left" vertical="center" wrapText="1"/>
    </xf>
    <xf numFmtId="0" fontId="14" fillId="8" borderId="6" xfId="2" applyFont="1" applyFill="1" applyBorder="1" applyAlignment="1">
      <alignment horizontal="left" vertical="top"/>
    </xf>
    <xf numFmtId="0" fontId="2" fillId="8" borderId="6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vertical="center" wrapText="1"/>
    </xf>
    <xf numFmtId="3" fontId="1" fillId="8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left" vertical="center"/>
    </xf>
    <xf numFmtId="4" fontId="16" fillId="5" borderId="10" xfId="0" applyNumberFormat="1" applyFont="1" applyFill="1" applyBorder="1" applyAlignment="1">
      <alignment horizontal="center" vertical="center" wrapText="1"/>
    </xf>
    <xf numFmtId="4" fontId="16" fillId="5" borderId="29" xfId="0" applyNumberFormat="1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center" vertical="center" wrapText="1"/>
    </xf>
    <xf numFmtId="4" fontId="7" fillId="7" borderId="10" xfId="0" applyNumberFormat="1" applyFont="1" applyFill="1" applyBorder="1" applyAlignment="1">
      <alignment horizontal="center" vertical="center" wrapText="1"/>
    </xf>
    <xf numFmtId="4" fontId="7" fillId="7" borderId="29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16" fillId="5" borderId="11" xfId="0" applyNumberFormat="1" applyFont="1" applyFill="1" applyBorder="1" applyAlignment="1">
      <alignment horizontal="center" vertical="center" wrapText="1"/>
    </xf>
    <xf numFmtId="4" fontId="16" fillId="5" borderId="36" xfId="0" applyNumberFormat="1" applyFont="1" applyFill="1" applyBorder="1" applyAlignment="1">
      <alignment horizontal="center" vertical="center" wrapText="1"/>
    </xf>
    <xf numFmtId="4" fontId="16" fillId="5" borderId="35" xfId="0" applyNumberFormat="1" applyFont="1" applyFill="1" applyBorder="1" applyAlignment="1">
      <alignment horizontal="center" vertical="center" wrapText="1"/>
    </xf>
    <xf numFmtId="4" fontId="7" fillId="0" borderId="11" xfId="0" applyNumberFormat="1" applyFont="1" applyFill="1" applyBorder="1" applyAlignment="1">
      <alignment horizontal="center" vertical="center"/>
    </xf>
    <xf numFmtId="4" fontId="7" fillId="0" borderId="36" xfId="0" applyNumberFormat="1" applyFont="1" applyFill="1" applyBorder="1" applyAlignment="1">
      <alignment horizontal="center" vertical="center"/>
    </xf>
    <xf numFmtId="4" fontId="7" fillId="0" borderId="35" xfId="0" applyNumberFormat="1" applyFont="1" applyFill="1" applyBorder="1" applyAlignment="1">
      <alignment horizontal="center" vertical="center"/>
    </xf>
    <xf numFmtId="4" fontId="16" fillId="5" borderId="27" xfId="0" applyNumberFormat="1" applyFont="1" applyFill="1" applyBorder="1" applyAlignment="1">
      <alignment horizontal="center" vertical="center" wrapText="1"/>
    </xf>
    <xf numFmtId="4" fontId="7" fillId="7" borderId="27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/>
    </xf>
    <xf numFmtId="4" fontId="7" fillId="7" borderId="36" xfId="0" applyNumberFormat="1" applyFont="1" applyFill="1" applyBorder="1" applyAlignment="1">
      <alignment horizontal="center" vertical="center"/>
    </xf>
    <xf numFmtId="4" fontId="7" fillId="7" borderId="35" xfId="0" applyNumberFormat="1" applyFont="1" applyFill="1" applyBorder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Border="1" applyAlignment="1">
      <alignment horizontal="left" vertical="center"/>
    </xf>
  </cellXfs>
  <cellStyles count="5">
    <cellStyle name="Обычный" xfId="0" builtinId="0"/>
    <cellStyle name="Обычный 2" xfId="1"/>
    <cellStyle name="Обычный 2 2" xfId="2"/>
    <cellStyle name="Обычный 3" xfId="3"/>
    <cellStyle name="Процентный" xfId="4" builtinId="5"/>
  </cellStyles>
  <dxfs count="1">
    <dxf>
      <font>
        <color theme="4" tint="0.59996337778862885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8</xdr:row>
      <xdr:rowOff>38100</xdr:rowOff>
    </xdr:from>
    <xdr:to>
      <xdr:col>2</xdr:col>
      <xdr:colOff>1038225</xdr:colOff>
      <xdr:row>13</xdr:row>
      <xdr:rowOff>104776</xdr:rowOff>
    </xdr:to>
    <xdr:pic>
      <xdr:nvPicPr>
        <xdr:cNvPr id="926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225" y="146685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14</xdr:row>
      <xdr:rowOff>47625</xdr:rowOff>
    </xdr:from>
    <xdr:to>
      <xdr:col>2</xdr:col>
      <xdr:colOff>1076325</xdr:colOff>
      <xdr:row>19</xdr:row>
      <xdr:rowOff>104774</xdr:rowOff>
    </xdr:to>
    <xdr:pic>
      <xdr:nvPicPr>
        <xdr:cNvPr id="926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5" y="24479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20</xdr:row>
      <xdr:rowOff>38100</xdr:rowOff>
    </xdr:from>
    <xdr:to>
      <xdr:col>2</xdr:col>
      <xdr:colOff>1057275</xdr:colOff>
      <xdr:row>25</xdr:row>
      <xdr:rowOff>76200</xdr:rowOff>
    </xdr:to>
    <xdr:pic>
      <xdr:nvPicPr>
        <xdr:cNvPr id="9269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0" y="3409950"/>
          <a:ext cx="904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26</xdr:row>
      <xdr:rowOff>38100</xdr:rowOff>
    </xdr:from>
    <xdr:to>
      <xdr:col>2</xdr:col>
      <xdr:colOff>1038225</xdr:colOff>
      <xdr:row>31</xdr:row>
      <xdr:rowOff>104775</xdr:rowOff>
    </xdr:to>
    <xdr:pic>
      <xdr:nvPicPr>
        <xdr:cNvPr id="9270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0225" y="438150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32</xdr:row>
      <xdr:rowOff>38100</xdr:rowOff>
    </xdr:from>
    <xdr:to>
      <xdr:col>2</xdr:col>
      <xdr:colOff>1038225</xdr:colOff>
      <xdr:row>37</xdr:row>
      <xdr:rowOff>104775</xdr:rowOff>
    </xdr:to>
    <xdr:pic>
      <xdr:nvPicPr>
        <xdr:cNvPr id="9271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0225" y="535305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38</xdr:row>
      <xdr:rowOff>38100</xdr:rowOff>
    </xdr:from>
    <xdr:to>
      <xdr:col>2</xdr:col>
      <xdr:colOff>1057275</xdr:colOff>
      <xdr:row>43</xdr:row>
      <xdr:rowOff>104776</xdr:rowOff>
    </xdr:to>
    <xdr:pic>
      <xdr:nvPicPr>
        <xdr:cNvPr id="9272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0" y="6324600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44</xdr:row>
      <xdr:rowOff>47625</xdr:rowOff>
    </xdr:from>
    <xdr:to>
      <xdr:col>2</xdr:col>
      <xdr:colOff>1076325</xdr:colOff>
      <xdr:row>49</xdr:row>
      <xdr:rowOff>123824</xdr:rowOff>
    </xdr:to>
    <xdr:pic>
      <xdr:nvPicPr>
        <xdr:cNvPr id="9273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28800" y="73056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50</xdr:row>
      <xdr:rowOff>57150</xdr:rowOff>
    </xdr:from>
    <xdr:to>
      <xdr:col>2</xdr:col>
      <xdr:colOff>1076325</xdr:colOff>
      <xdr:row>55</xdr:row>
      <xdr:rowOff>123825</xdr:rowOff>
    </xdr:to>
    <xdr:pic>
      <xdr:nvPicPr>
        <xdr:cNvPr id="9274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38325" y="828675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56</xdr:row>
      <xdr:rowOff>57150</xdr:rowOff>
    </xdr:from>
    <xdr:to>
      <xdr:col>2</xdr:col>
      <xdr:colOff>1076325</xdr:colOff>
      <xdr:row>61</xdr:row>
      <xdr:rowOff>123826</xdr:rowOff>
    </xdr:to>
    <xdr:pic>
      <xdr:nvPicPr>
        <xdr:cNvPr id="9275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800" y="9258300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62</xdr:row>
      <xdr:rowOff>38100</xdr:rowOff>
    </xdr:from>
    <xdr:to>
      <xdr:col>2</xdr:col>
      <xdr:colOff>1085850</xdr:colOff>
      <xdr:row>67</xdr:row>
      <xdr:rowOff>104774</xdr:rowOff>
    </xdr:to>
    <xdr:pic>
      <xdr:nvPicPr>
        <xdr:cNvPr id="9276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47850" y="1021080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68</xdr:row>
      <xdr:rowOff>38100</xdr:rowOff>
    </xdr:from>
    <xdr:to>
      <xdr:col>2</xdr:col>
      <xdr:colOff>1057275</xdr:colOff>
      <xdr:row>73</xdr:row>
      <xdr:rowOff>104775</xdr:rowOff>
    </xdr:to>
    <xdr:pic>
      <xdr:nvPicPr>
        <xdr:cNvPr id="9277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50" y="11182350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74</xdr:row>
      <xdr:rowOff>47625</xdr:rowOff>
    </xdr:from>
    <xdr:to>
      <xdr:col>2</xdr:col>
      <xdr:colOff>1104900</xdr:colOff>
      <xdr:row>79</xdr:row>
      <xdr:rowOff>123826</xdr:rowOff>
    </xdr:to>
    <xdr:pic>
      <xdr:nvPicPr>
        <xdr:cNvPr id="9278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57375" y="1216342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80</xdr:row>
      <xdr:rowOff>57150</xdr:rowOff>
    </xdr:from>
    <xdr:to>
      <xdr:col>2</xdr:col>
      <xdr:colOff>1085850</xdr:colOff>
      <xdr:row>85</xdr:row>
      <xdr:rowOff>123824</xdr:rowOff>
    </xdr:to>
    <xdr:pic>
      <xdr:nvPicPr>
        <xdr:cNvPr id="9279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47850" y="1314450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86</xdr:row>
      <xdr:rowOff>38100</xdr:rowOff>
    </xdr:from>
    <xdr:to>
      <xdr:col>2</xdr:col>
      <xdr:colOff>1076325</xdr:colOff>
      <xdr:row>91</xdr:row>
      <xdr:rowOff>104775</xdr:rowOff>
    </xdr:to>
    <xdr:pic>
      <xdr:nvPicPr>
        <xdr:cNvPr id="9280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38325" y="14097000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92</xdr:row>
      <xdr:rowOff>47625</xdr:rowOff>
    </xdr:from>
    <xdr:to>
      <xdr:col>2</xdr:col>
      <xdr:colOff>1076325</xdr:colOff>
      <xdr:row>97</xdr:row>
      <xdr:rowOff>123825</xdr:rowOff>
    </xdr:to>
    <xdr:pic>
      <xdr:nvPicPr>
        <xdr:cNvPr id="9281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28800" y="150780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116</xdr:row>
      <xdr:rowOff>38100</xdr:rowOff>
    </xdr:from>
    <xdr:to>
      <xdr:col>2</xdr:col>
      <xdr:colOff>1057275</xdr:colOff>
      <xdr:row>121</xdr:row>
      <xdr:rowOff>104776</xdr:rowOff>
    </xdr:to>
    <xdr:pic>
      <xdr:nvPicPr>
        <xdr:cNvPr id="9282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09750" y="17011650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122</xdr:row>
      <xdr:rowOff>57150</xdr:rowOff>
    </xdr:from>
    <xdr:to>
      <xdr:col>2</xdr:col>
      <xdr:colOff>1047750</xdr:colOff>
      <xdr:row>127</xdr:row>
      <xdr:rowOff>76199</xdr:rowOff>
    </xdr:to>
    <xdr:pic>
      <xdr:nvPicPr>
        <xdr:cNvPr id="9283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57375" y="18002250"/>
          <a:ext cx="8477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141</xdr:row>
      <xdr:rowOff>38100</xdr:rowOff>
    </xdr:from>
    <xdr:to>
      <xdr:col>2</xdr:col>
      <xdr:colOff>990600</xdr:colOff>
      <xdr:row>146</xdr:row>
      <xdr:rowOff>104776</xdr:rowOff>
    </xdr:to>
    <xdr:pic>
      <xdr:nvPicPr>
        <xdr:cNvPr id="9284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52600" y="21059775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147</xdr:row>
      <xdr:rowOff>47625</xdr:rowOff>
    </xdr:from>
    <xdr:to>
      <xdr:col>2</xdr:col>
      <xdr:colOff>1038225</xdr:colOff>
      <xdr:row>152</xdr:row>
      <xdr:rowOff>123824</xdr:rowOff>
    </xdr:to>
    <xdr:pic>
      <xdr:nvPicPr>
        <xdr:cNvPr id="9285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00225" y="22040850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153</xdr:row>
      <xdr:rowOff>38100</xdr:rowOff>
    </xdr:from>
    <xdr:to>
      <xdr:col>2</xdr:col>
      <xdr:colOff>1038225</xdr:colOff>
      <xdr:row>158</xdr:row>
      <xdr:rowOff>104775</xdr:rowOff>
    </xdr:to>
    <xdr:pic>
      <xdr:nvPicPr>
        <xdr:cNvPr id="9286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00225" y="23002875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159</xdr:row>
      <xdr:rowOff>47625</xdr:rowOff>
    </xdr:from>
    <xdr:to>
      <xdr:col>2</xdr:col>
      <xdr:colOff>1038225</xdr:colOff>
      <xdr:row>164</xdr:row>
      <xdr:rowOff>123825</xdr:rowOff>
    </xdr:to>
    <xdr:pic>
      <xdr:nvPicPr>
        <xdr:cNvPr id="9287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00225" y="23983950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165</xdr:row>
      <xdr:rowOff>47625</xdr:rowOff>
    </xdr:from>
    <xdr:to>
      <xdr:col>2</xdr:col>
      <xdr:colOff>1009650</xdr:colOff>
      <xdr:row>170</xdr:row>
      <xdr:rowOff>123825</xdr:rowOff>
    </xdr:to>
    <xdr:pic>
      <xdr:nvPicPr>
        <xdr:cNvPr id="9288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62125" y="24955500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171</xdr:row>
      <xdr:rowOff>57150</xdr:rowOff>
    </xdr:from>
    <xdr:to>
      <xdr:col>2</xdr:col>
      <xdr:colOff>1038225</xdr:colOff>
      <xdr:row>176</xdr:row>
      <xdr:rowOff>123826</xdr:rowOff>
    </xdr:to>
    <xdr:pic>
      <xdr:nvPicPr>
        <xdr:cNvPr id="9289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00225" y="25936575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177</xdr:row>
      <xdr:rowOff>57150</xdr:rowOff>
    </xdr:from>
    <xdr:to>
      <xdr:col>2</xdr:col>
      <xdr:colOff>1076325</xdr:colOff>
      <xdr:row>182</xdr:row>
      <xdr:rowOff>123824</xdr:rowOff>
    </xdr:to>
    <xdr:pic>
      <xdr:nvPicPr>
        <xdr:cNvPr id="9290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19275" y="26908125"/>
          <a:ext cx="914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183</xdr:row>
      <xdr:rowOff>57150</xdr:rowOff>
    </xdr:from>
    <xdr:to>
      <xdr:col>2</xdr:col>
      <xdr:colOff>1028700</xdr:colOff>
      <xdr:row>188</xdr:row>
      <xdr:rowOff>123825</xdr:rowOff>
    </xdr:to>
    <xdr:pic>
      <xdr:nvPicPr>
        <xdr:cNvPr id="9291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71650" y="27879675"/>
          <a:ext cx="914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189</xdr:row>
      <xdr:rowOff>38100</xdr:rowOff>
    </xdr:from>
    <xdr:to>
      <xdr:col>2</xdr:col>
      <xdr:colOff>1038225</xdr:colOff>
      <xdr:row>194</xdr:row>
      <xdr:rowOff>104776</xdr:rowOff>
    </xdr:to>
    <xdr:pic>
      <xdr:nvPicPr>
        <xdr:cNvPr id="9292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00225" y="28832175"/>
          <a:ext cx="895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211</xdr:row>
      <xdr:rowOff>57150</xdr:rowOff>
    </xdr:from>
    <xdr:to>
      <xdr:col>2</xdr:col>
      <xdr:colOff>1123950</xdr:colOff>
      <xdr:row>216</xdr:row>
      <xdr:rowOff>123825</xdr:rowOff>
    </xdr:to>
    <xdr:pic>
      <xdr:nvPicPr>
        <xdr:cNvPr id="9294" name="Рисунок 28" descr="http://rubeleco.by/files/styles/catalog_product/public/seraya.jpg?itok=WZ9ds9dV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62125" y="33708975"/>
          <a:ext cx="1019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217</xdr:row>
      <xdr:rowOff>47625</xdr:rowOff>
    </xdr:from>
    <xdr:to>
      <xdr:col>2</xdr:col>
      <xdr:colOff>1133475</xdr:colOff>
      <xdr:row>222</xdr:row>
      <xdr:rowOff>123825</xdr:rowOff>
    </xdr:to>
    <xdr:pic>
      <xdr:nvPicPr>
        <xdr:cNvPr id="9295" name="Рисунок 29" descr="http://rubeleco.by/files/styles/catalog_product/public/meduza_seraya_0.jpg?itok=HO1AyXR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43075" y="34671000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223</xdr:row>
      <xdr:rowOff>38100</xdr:rowOff>
    </xdr:from>
    <xdr:to>
      <xdr:col>2</xdr:col>
      <xdr:colOff>1133475</xdr:colOff>
      <xdr:row>228</xdr:row>
      <xdr:rowOff>123825</xdr:rowOff>
    </xdr:to>
    <xdr:pic>
      <xdr:nvPicPr>
        <xdr:cNvPr id="9296" name="Рисунок 30" descr="http://rubeleco.by/files/styles/catalog_product/public/seraya_0.jpg?itok=WRZ5QJpj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52600" y="35633025"/>
          <a:ext cx="1038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229</xdr:row>
      <xdr:rowOff>85725</xdr:rowOff>
    </xdr:from>
    <xdr:to>
      <xdr:col>2</xdr:col>
      <xdr:colOff>1133475</xdr:colOff>
      <xdr:row>234</xdr:row>
      <xdr:rowOff>104775</xdr:rowOff>
    </xdr:to>
    <xdr:pic>
      <xdr:nvPicPr>
        <xdr:cNvPr id="9297" name="Рисунок 31" descr="http://rubeleco.by/files/styles/catalog_product/public/seraya_0.jpg?itok=WRZ5QJpj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19275" y="36652200"/>
          <a:ext cx="9715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235</xdr:row>
      <xdr:rowOff>38100</xdr:rowOff>
    </xdr:from>
    <xdr:to>
      <xdr:col>2</xdr:col>
      <xdr:colOff>1123950</xdr:colOff>
      <xdr:row>240</xdr:row>
      <xdr:rowOff>104775</xdr:rowOff>
    </xdr:to>
    <xdr:pic>
      <xdr:nvPicPr>
        <xdr:cNvPr id="9298" name="Рисунок 32" descr="http://rubeleco.by/files/styles/catalog_product/public/krushka3_0.jpg?itok=d5xpGU7r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62125" y="37576125"/>
          <a:ext cx="1019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241</xdr:row>
      <xdr:rowOff>57150</xdr:rowOff>
    </xdr:from>
    <xdr:to>
      <xdr:col>2</xdr:col>
      <xdr:colOff>1123950</xdr:colOff>
      <xdr:row>246</xdr:row>
      <xdr:rowOff>133349</xdr:rowOff>
    </xdr:to>
    <xdr:pic>
      <xdr:nvPicPr>
        <xdr:cNvPr id="9299" name="Рисунок 33" descr="http://rubeleco.by/files/styles/catalog_product/public/bez-imeni-4.gif?itok=OgD37fx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52600" y="38566725"/>
          <a:ext cx="10287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247</xdr:row>
      <xdr:rowOff>38100</xdr:rowOff>
    </xdr:from>
    <xdr:to>
      <xdr:col>2</xdr:col>
      <xdr:colOff>1143000</xdr:colOff>
      <xdr:row>252</xdr:row>
      <xdr:rowOff>123826</xdr:rowOff>
    </xdr:to>
    <xdr:pic>
      <xdr:nvPicPr>
        <xdr:cNvPr id="9300" name="Рисунок 34" descr="http://rubeleco.by/files/styles/catalog_product/public/bez-imeni-4.gif?itok=OgD37fx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62125" y="39519225"/>
          <a:ext cx="1038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253</xdr:row>
      <xdr:rowOff>38100</xdr:rowOff>
    </xdr:from>
    <xdr:to>
      <xdr:col>2</xdr:col>
      <xdr:colOff>1123950</xdr:colOff>
      <xdr:row>258</xdr:row>
      <xdr:rowOff>123825</xdr:rowOff>
    </xdr:to>
    <xdr:pic>
      <xdr:nvPicPr>
        <xdr:cNvPr id="9301" name="Рисунок 35" descr="http://rubeleco.by/files/styles/catalog_product/public/bez-imeni-3.gif?itok=3xg0kX6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43075" y="40490775"/>
          <a:ext cx="1038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259</xdr:row>
      <xdr:rowOff>38100</xdr:rowOff>
    </xdr:from>
    <xdr:to>
      <xdr:col>2</xdr:col>
      <xdr:colOff>1123950</xdr:colOff>
      <xdr:row>264</xdr:row>
      <xdr:rowOff>104775</xdr:rowOff>
    </xdr:to>
    <xdr:pic>
      <xdr:nvPicPr>
        <xdr:cNvPr id="9302" name="Рисунок 36" descr="http://rubeleco.by/files/styles/catalog_product/public/bez-imeni-3.gif?itok=3xg0kX6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52600" y="41462325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Right="0"/>
    <pageSetUpPr fitToPage="1"/>
  </sheetPr>
  <dimension ref="A1:Q315"/>
  <sheetViews>
    <sheetView showGridLines="0" tabSelected="1" zoomScale="110" zoomScaleNormal="110" workbookViewId="0">
      <pane xSplit="2" ySplit="8" topLeftCell="C304" activePane="bottomRight" state="frozen"/>
      <selection pane="topRight" activeCell="B1" sqref="B1"/>
      <selection pane="bottomLeft" activeCell="A4" sqref="A4"/>
      <selection pane="bottomRight" activeCell="D313" sqref="D313"/>
    </sheetView>
  </sheetViews>
  <sheetFormatPr defaultRowHeight="12.75" outlineLevelRow="1" outlineLevelCol="1"/>
  <cols>
    <col min="1" max="1" width="5.42578125" style="119" customWidth="1"/>
    <col min="2" max="2" width="19.42578125" style="120" customWidth="1"/>
    <col min="3" max="3" width="18.5703125" style="120" customWidth="1"/>
    <col min="4" max="4" width="63.5703125" style="8" customWidth="1"/>
    <col min="5" max="5" width="11.85546875" style="8" customWidth="1" collapsed="1"/>
    <col min="6" max="6" width="14.140625" style="121" hidden="1" customWidth="1" outlineLevel="1"/>
    <col min="7" max="7" width="12.85546875" style="8" hidden="1" customWidth="1" outlineLevel="1" collapsed="1"/>
    <col min="8" max="8" width="16.85546875" style="122" hidden="1" customWidth="1" outlineLevel="1"/>
    <col min="9" max="9" width="12" style="8" hidden="1" customWidth="1" outlineLevel="1"/>
    <col min="10" max="10" width="19.7109375" style="8" hidden="1" customWidth="1" outlineLevel="1"/>
    <col min="11" max="11" width="13" style="143" customWidth="1"/>
    <col min="12" max="12" width="11.140625" style="142" customWidth="1"/>
    <col min="13" max="14" width="0" style="8" hidden="1" customWidth="1"/>
    <col min="15" max="16384" width="9.140625" style="8"/>
  </cols>
  <sheetData>
    <row r="1" spans="1:17" ht="18.75">
      <c r="A1" s="325" t="s">
        <v>542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</row>
    <row r="2" spans="1:17" ht="18.75">
      <c r="A2" s="325" t="s">
        <v>618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</row>
    <row r="3" spans="1:17" ht="13.5">
      <c r="A3" s="326" t="s">
        <v>543</v>
      </c>
      <c r="B3" s="326"/>
      <c r="C3" s="326"/>
      <c r="D3" s="326"/>
      <c r="E3" s="326"/>
    </row>
    <row r="4" spans="1:17" ht="13.5">
      <c r="A4" s="219" t="s">
        <v>544</v>
      </c>
      <c r="B4" s="220"/>
      <c r="C4" s="220"/>
      <c r="D4" s="220"/>
      <c r="E4" s="220"/>
    </row>
    <row r="5" spans="1:17" ht="13.5">
      <c r="A5" s="221" t="s">
        <v>545</v>
      </c>
      <c r="B5" s="222"/>
      <c r="C5" s="222"/>
      <c r="D5" s="223"/>
      <c r="E5" s="223"/>
    </row>
    <row r="6" spans="1:17">
      <c r="A6" s="231" t="s">
        <v>546</v>
      </c>
      <c r="B6" s="224"/>
      <c r="C6" s="225"/>
      <c r="D6" s="226"/>
      <c r="E6" s="227"/>
    </row>
    <row r="7" spans="1:17" s="28" customFormat="1" ht="10.5" customHeight="1" thickBot="1">
      <c r="A7" s="26"/>
      <c r="B7" s="27"/>
      <c r="C7" s="27"/>
      <c r="H7" s="22"/>
      <c r="K7" s="324" t="s">
        <v>643</v>
      </c>
      <c r="L7" s="324"/>
    </row>
    <row r="8" spans="1:17" s="5" customFormat="1" ht="45.75" customHeight="1" thickBot="1">
      <c r="A8" s="29" t="s">
        <v>380</v>
      </c>
      <c r="B8" s="30" t="s">
        <v>551</v>
      </c>
      <c r="C8" s="76" t="s">
        <v>541</v>
      </c>
      <c r="D8" s="30" t="s">
        <v>552</v>
      </c>
      <c r="E8" s="76" t="s">
        <v>553</v>
      </c>
      <c r="F8" s="87" t="s">
        <v>396</v>
      </c>
      <c r="G8" s="76" t="s">
        <v>428</v>
      </c>
      <c r="H8" s="123" t="s">
        <v>0</v>
      </c>
      <c r="I8" s="30" t="s">
        <v>1</v>
      </c>
      <c r="J8" s="76" t="s">
        <v>394</v>
      </c>
      <c r="K8" s="144" t="s">
        <v>392</v>
      </c>
      <c r="L8" s="31" t="s">
        <v>382</v>
      </c>
    </row>
    <row r="9" spans="1:17" s="4" customFormat="1" ht="12.75" customHeight="1">
      <c r="A9" s="32">
        <v>1</v>
      </c>
      <c r="B9" s="65" t="s">
        <v>30</v>
      </c>
      <c r="C9" s="191"/>
      <c r="D9" s="33" t="s">
        <v>29</v>
      </c>
      <c r="E9" s="44" t="s">
        <v>31</v>
      </c>
      <c r="F9" s="60" t="s">
        <v>400</v>
      </c>
      <c r="G9" s="44" t="s">
        <v>5</v>
      </c>
      <c r="H9" s="51">
        <v>4.38</v>
      </c>
      <c r="I9" s="34">
        <v>330</v>
      </c>
      <c r="J9" s="154">
        <f t="shared" ref="J9:J72" si="0">ROUND(H9*I9+20,0)</f>
        <v>1465</v>
      </c>
      <c r="K9" s="313">
        <v>1.24</v>
      </c>
      <c r="L9" s="321">
        <f>ROUND(K9*1.2,2)</f>
        <v>1.49</v>
      </c>
      <c r="M9" s="181"/>
      <c r="N9" s="181"/>
      <c r="P9" s="181"/>
      <c r="Q9" s="181"/>
    </row>
    <row r="10" spans="1:17" s="4" customFormat="1" ht="12.75" customHeight="1">
      <c r="A10" s="13">
        <v>2</v>
      </c>
      <c r="B10" s="43" t="s">
        <v>33</v>
      </c>
      <c r="C10" s="191"/>
      <c r="D10" s="6" t="s">
        <v>32</v>
      </c>
      <c r="E10" s="45" t="s">
        <v>31</v>
      </c>
      <c r="F10" s="59" t="s">
        <v>400</v>
      </c>
      <c r="G10" s="45" t="s">
        <v>5</v>
      </c>
      <c r="H10" s="47">
        <v>4.38</v>
      </c>
      <c r="I10" s="3">
        <v>330</v>
      </c>
      <c r="J10" s="155">
        <f t="shared" si="0"/>
        <v>1465</v>
      </c>
      <c r="K10" s="314"/>
      <c r="L10" s="322"/>
      <c r="M10" s="181"/>
      <c r="N10" s="181"/>
      <c r="P10" s="181"/>
    </row>
    <row r="11" spans="1:17" s="4" customFormat="1" ht="12.75" customHeight="1">
      <c r="A11" s="13">
        <v>3</v>
      </c>
      <c r="B11" s="43" t="s">
        <v>35</v>
      </c>
      <c r="C11" s="191"/>
      <c r="D11" s="6" t="s">
        <v>34</v>
      </c>
      <c r="E11" s="45" t="s">
        <v>31</v>
      </c>
      <c r="F11" s="59" t="s">
        <v>400</v>
      </c>
      <c r="G11" s="45" t="s">
        <v>5</v>
      </c>
      <c r="H11" s="47">
        <v>4.38</v>
      </c>
      <c r="I11" s="3">
        <v>330</v>
      </c>
      <c r="J11" s="155">
        <f t="shared" si="0"/>
        <v>1465</v>
      </c>
      <c r="K11" s="314"/>
      <c r="L11" s="322"/>
      <c r="M11" s="181"/>
      <c r="N11" s="181"/>
      <c r="P11" s="181"/>
    </row>
    <row r="12" spans="1:17" s="4" customFormat="1" ht="12.75" customHeight="1">
      <c r="A12" s="13">
        <v>4</v>
      </c>
      <c r="B12" s="43" t="s">
        <v>37</v>
      </c>
      <c r="C12" s="191"/>
      <c r="D12" s="6" t="s">
        <v>36</v>
      </c>
      <c r="E12" s="45" t="s">
        <v>31</v>
      </c>
      <c r="F12" s="59" t="s">
        <v>400</v>
      </c>
      <c r="G12" s="45" t="s">
        <v>5</v>
      </c>
      <c r="H12" s="47">
        <v>4.38</v>
      </c>
      <c r="I12" s="3">
        <v>330</v>
      </c>
      <c r="J12" s="155">
        <f t="shared" si="0"/>
        <v>1465</v>
      </c>
      <c r="K12" s="314"/>
      <c r="L12" s="322"/>
      <c r="M12" s="181"/>
      <c r="N12" s="181"/>
      <c r="P12" s="181"/>
    </row>
    <row r="13" spans="1:17" s="4" customFormat="1" ht="12.75" customHeight="1">
      <c r="A13" s="13">
        <v>5</v>
      </c>
      <c r="B13" s="43" t="s">
        <v>39</v>
      </c>
      <c r="C13" s="191"/>
      <c r="D13" s="6" t="s">
        <v>38</v>
      </c>
      <c r="E13" s="45" t="s">
        <v>31</v>
      </c>
      <c r="F13" s="59" t="s">
        <v>400</v>
      </c>
      <c r="G13" s="45" t="s">
        <v>5</v>
      </c>
      <c r="H13" s="47">
        <v>4.38</v>
      </c>
      <c r="I13" s="3">
        <v>330</v>
      </c>
      <c r="J13" s="155">
        <f t="shared" si="0"/>
        <v>1465</v>
      </c>
      <c r="K13" s="314"/>
      <c r="L13" s="322"/>
      <c r="M13" s="181"/>
      <c r="N13" s="181"/>
      <c r="P13" s="181"/>
    </row>
    <row r="14" spans="1:17" s="4" customFormat="1" ht="12.75" customHeight="1" thickBot="1">
      <c r="A14" s="14">
        <v>6</v>
      </c>
      <c r="B14" s="66" t="s">
        <v>41</v>
      </c>
      <c r="C14" s="191"/>
      <c r="D14" s="15" t="s">
        <v>40</v>
      </c>
      <c r="E14" s="46" t="s">
        <v>31</v>
      </c>
      <c r="F14" s="61" t="s">
        <v>400</v>
      </c>
      <c r="G14" s="46" t="s">
        <v>5</v>
      </c>
      <c r="H14" s="52">
        <v>4.38</v>
      </c>
      <c r="I14" s="16">
        <v>330</v>
      </c>
      <c r="J14" s="156">
        <f t="shared" si="0"/>
        <v>1465</v>
      </c>
      <c r="K14" s="315"/>
      <c r="L14" s="323"/>
      <c r="M14" s="181"/>
      <c r="N14" s="181"/>
      <c r="P14" s="181"/>
    </row>
    <row r="15" spans="1:17" s="4" customFormat="1" ht="12.75" customHeight="1">
      <c r="A15" s="21">
        <v>7</v>
      </c>
      <c r="B15" s="189" t="s">
        <v>554</v>
      </c>
      <c r="C15" s="212"/>
      <c r="D15" s="12" t="s">
        <v>65</v>
      </c>
      <c r="E15" s="63" t="s">
        <v>31</v>
      </c>
      <c r="F15" s="88" t="s">
        <v>400</v>
      </c>
      <c r="G15" s="63" t="s">
        <v>5</v>
      </c>
      <c r="H15" s="64">
        <v>3.11</v>
      </c>
      <c r="I15" s="9">
        <v>360</v>
      </c>
      <c r="J15" s="157">
        <f t="shared" si="0"/>
        <v>1140</v>
      </c>
      <c r="K15" s="313">
        <v>0.99</v>
      </c>
      <c r="L15" s="321">
        <f>ROUND(K15*1.2,2)</f>
        <v>1.19</v>
      </c>
      <c r="M15" s="181"/>
      <c r="N15" s="181"/>
      <c r="P15" s="181"/>
    </row>
    <row r="16" spans="1:17" s="4" customFormat="1" ht="12.75" customHeight="1">
      <c r="A16" s="13">
        <v>8</v>
      </c>
      <c r="B16" s="43" t="s">
        <v>555</v>
      </c>
      <c r="C16" s="191"/>
      <c r="D16" s="6" t="s">
        <v>66</v>
      </c>
      <c r="E16" s="45" t="s">
        <v>31</v>
      </c>
      <c r="F16" s="59" t="s">
        <v>400</v>
      </c>
      <c r="G16" s="45" t="s">
        <v>5</v>
      </c>
      <c r="H16" s="47">
        <v>3.11</v>
      </c>
      <c r="I16" s="3">
        <v>360</v>
      </c>
      <c r="J16" s="155">
        <f t="shared" si="0"/>
        <v>1140</v>
      </c>
      <c r="K16" s="314"/>
      <c r="L16" s="322"/>
      <c r="M16" s="181"/>
      <c r="N16" s="181"/>
      <c r="P16" s="181"/>
    </row>
    <row r="17" spans="1:16" s="4" customFormat="1" ht="12.75" customHeight="1">
      <c r="A17" s="13">
        <v>9</v>
      </c>
      <c r="B17" s="43" t="s">
        <v>556</v>
      </c>
      <c r="C17" s="191"/>
      <c r="D17" s="6" t="s">
        <v>67</v>
      </c>
      <c r="E17" s="45" t="s">
        <v>31</v>
      </c>
      <c r="F17" s="59" t="s">
        <v>400</v>
      </c>
      <c r="G17" s="45" t="s">
        <v>5</v>
      </c>
      <c r="H17" s="47">
        <v>3.11</v>
      </c>
      <c r="I17" s="3">
        <v>360</v>
      </c>
      <c r="J17" s="155">
        <f t="shared" si="0"/>
        <v>1140</v>
      </c>
      <c r="K17" s="314"/>
      <c r="L17" s="322"/>
      <c r="M17" s="181"/>
      <c r="N17" s="181"/>
      <c r="P17" s="181"/>
    </row>
    <row r="18" spans="1:16" s="4" customFormat="1" ht="12.75" customHeight="1">
      <c r="A18" s="13">
        <v>10</v>
      </c>
      <c r="B18" s="43" t="s">
        <v>557</v>
      </c>
      <c r="C18" s="191"/>
      <c r="D18" s="6" t="s">
        <v>68</v>
      </c>
      <c r="E18" s="45" t="s">
        <v>31</v>
      </c>
      <c r="F18" s="59" t="s">
        <v>400</v>
      </c>
      <c r="G18" s="45" t="s">
        <v>5</v>
      </c>
      <c r="H18" s="47">
        <v>3.11</v>
      </c>
      <c r="I18" s="3">
        <v>360</v>
      </c>
      <c r="J18" s="155">
        <f t="shared" si="0"/>
        <v>1140</v>
      </c>
      <c r="K18" s="314"/>
      <c r="L18" s="322"/>
      <c r="M18" s="181"/>
      <c r="N18" s="181"/>
      <c r="P18" s="181"/>
    </row>
    <row r="19" spans="1:16" s="4" customFormat="1" ht="12.75" customHeight="1">
      <c r="A19" s="13">
        <v>11</v>
      </c>
      <c r="B19" s="43" t="s">
        <v>558</v>
      </c>
      <c r="C19" s="191"/>
      <c r="D19" s="6" t="s">
        <v>69</v>
      </c>
      <c r="E19" s="45" t="s">
        <v>31</v>
      </c>
      <c r="F19" s="59" t="s">
        <v>400</v>
      </c>
      <c r="G19" s="45" t="s">
        <v>5</v>
      </c>
      <c r="H19" s="47">
        <v>3.11</v>
      </c>
      <c r="I19" s="3">
        <v>360</v>
      </c>
      <c r="J19" s="155">
        <f t="shared" si="0"/>
        <v>1140</v>
      </c>
      <c r="K19" s="314"/>
      <c r="L19" s="322"/>
      <c r="M19" s="181"/>
      <c r="N19" s="181"/>
      <c r="P19" s="181"/>
    </row>
    <row r="20" spans="1:16" s="4" customFormat="1" ht="12.75" customHeight="1" thickBot="1">
      <c r="A20" s="20">
        <v>12</v>
      </c>
      <c r="B20" s="190" t="s">
        <v>559</v>
      </c>
      <c r="C20" s="213"/>
      <c r="D20" s="10" t="s">
        <v>70</v>
      </c>
      <c r="E20" s="56" t="s">
        <v>31</v>
      </c>
      <c r="F20" s="89" t="s">
        <v>400</v>
      </c>
      <c r="G20" s="56" t="s">
        <v>5</v>
      </c>
      <c r="H20" s="53">
        <v>3.11</v>
      </c>
      <c r="I20" s="11">
        <v>360</v>
      </c>
      <c r="J20" s="158">
        <f t="shared" si="0"/>
        <v>1140</v>
      </c>
      <c r="K20" s="315"/>
      <c r="L20" s="323"/>
      <c r="M20" s="181"/>
      <c r="N20" s="181"/>
      <c r="P20" s="181"/>
    </row>
    <row r="21" spans="1:16" s="4" customFormat="1" ht="12.75" customHeight="1">
      <c r="A21" s="32">
        <v>13</v>
      </c>
      <c r="B21" s="65" t="s">
        <v>54</v>
      </c>
      <c r="C21" s="191"/>
      <c r="D21" s="33" t="s">
        <v>53</v>
      </c>
      <c r="E21" s="44" t="s">
        <v>4</v>
      </c>
      <c r="F21" s="60" t="s">
        <v>398</v>
      </c>
      <c r="G21" s="44" t="s">
        <v>5</v>
      </c>
      <c r="H21" s="124">
        <v>3.67</v>
      </c>
      <c r="I21" s="34">
        <v>330</v>
      </c>
      <c r="J21" s="154">
        <f t="shared" si="0"/>
        <v>1231</v>
      </c>
      <c r="K21" s="313">
        <v>1.39</v>
      </c>
      <c r="L21" s="321">
        <f t="shared" ref="L21:L69" si="1">ROUND(K21*1.2,2)</f>
        <v>1.67</v>
      </c>
      <c r="M21" s="181"/>
      <c r="N21" s="181"/>
      <c r="P21" s="181"/>
    </row>
    <row r="22" spans="1:16" s="4" customFormat="1" ht="12.75" customHeight="1">
      <c r="A22" s="13">
        <v>14</v>
      </c>
      <c r="B22" s="43" t="s">
        <v>56</v>
      </c>
      <c r="C22" s="191"/>
      <c r="D22" s="6" t="s">
        <v>55</v>
      </c>
      <c r="E22" s="45" t="s">
        <v>4</v>
      </c>
      <c r="F22" s="59" t="s">
        <v>398</v>
      </c>
      <c r="G22" s="45" t="s">
        <v>5</v>
      </c>
      <c r="H22" s="47">
        <v>3.67</v>
      </c>
      <c r="I22" s="3">
        <v>330</v>
      </c>
      <c r="J22" s="155">
        <f t="shared" si="0"/>
        <v>1231</v>
      </c>
      <c r="K22" s="314"/>
      <c r="L22" s="322"/>
      <c r="M22" s="181"/>
      <c r="N22" s="181"/>
      <c r="P22" s="181"/>
    </row>
    <row r="23" spans="1:16" s="4" customFormat="1" ht="12.75" customHeight="1">
      <c r="A23" s="13">
        <v>15</v>
      </c>
      <c r="B23" s="43" t="s">
        <v>58</v>
      </c>
      <c r="C23" s="191"/>
      <c r="D23" s="6" t="s">
        <v>57</v>
      </c>
      <c r="E23" s="45" t="s">
        <v>4</v>
      </c>
      <c r="F23" s="59" t="s">
        <v>398</v>
      </c>
      <c r="G23" s="45" t="s">
        <v>5</v>
      </c>
      <c r="H23" s="47">
        <v>3.67</v>
      </c>
      <c r="I23" s="3">
        <v>330</v>
      </c>
      <c r="J23" s="155">
        <f t="shared" si="0"/>
        <v>1231</v>
      </c>
      <c r="K23" s="314"/>
      <c r="L23" s="322"/>
      <c r="M23" s="181"/>
      <c r="N23" s="181"/>
      <c r="P23" s="181"/>
    </row>
    <row r="24" spans="1:16" s="4" customFormat="1" ht="12.75" customHeight="1">
      <c r="A24" s="13">
        <v>16</v>
      </c>
      <c r="B24" s="43" t="s">
        <v>60</v>
      </c>
      <c r="C24" s="191"/>
      <c r="D24" s="6" t="s">
        <v>59</v>
      </c>
      <c r="E24" s="45" t="s">
        <v>4</v>
      </c>
      <c r="F24" s="59" t="s">
        <v>398</v>
      </c>
      <c r="G24" s="45" t="s">
        <v>5</v>
      </c>
      <c r="H24" s="47">
        <v>3.67</v>
      </c>
      <c r="I24" s="3">
        <v>330</v>
      </c>
      <c r="J24" s="155">
        <f t="shared" si="0"/>
        <v>1231</v>
      </c>
      <c r="K24" s="314"/>
      <c r="L24" s="322"/>
      <c r="M24" s="181"/>
      <c r="N24" s="181"/>
      <c r="P24" s="181"/>
    </row>
    <row r="25" spans="1:16" s="4" customFormat="1" ht="12.75" customHeight="1">
      <c r="A25" s="13">
        <v>17</v>
      </c>
      <c r="B25" s="43" t="s">
        <v>62</v>
      </c>
      <c r="C25" s="191"/>
      <c r="D25" s="6" t="s">
        <v>61</v>
      </c>
      <c r="E25" s="45" t="s">
        <v>4</v>
      </c>
      <c r="F25" s="59" t="s">
        <v>398</v>
      </c>
      <c r="G25" s="45" t="s">
        <v>5</v>
      </c>
      <c r="H25" s="47">
        <v>3.67</v>
      </c>
      <c r="I25" s="3">
        <v>330</v>
      </c>
      <c r="J25" s="155">
        <f t="shared" si="0"/>
        <v>1231</v>
      </c>
      <c r="K25" s="314"/>
      <c r="L25" s="322"/>
      <c r="M25" s="181"/>
      <c r="N25" s="181"/>
      <c r="P25" s="181"/>
    </row>
    <row r="26" spans="1:16" s="4" customFormat="1" ht="12.75" customHeight="1" thickBot="1">
      <c r="A26" s="20">
        <v>18</v>
      </c>
      <c r="B26" s="190" t="s">
        <v>64</v>
      </c>
      <c r="C26" s="191"/>
      <c r="D26" s="10" t="s">
        <v>63</v>
      </c>
      <c r="E26" s="56" t="s">
        <v>4</v>
      </c>
      <c r="F26" s="89" t="s">
        <v>398</v>
      </c>
      <c r="G26" s="56" t="s">
        <v>5</v>
      </c>
      <c r="H26" s="115">
        <v>3.67</v>
      </c>
      <c r="I26" s="16">
        <v>330</v>
      </c>
      <c r="J26" s="156">
        <f t="shared" si="0"/>
        <v>1231</v>
      </c>
      <c r="K26" s="315"/>
      <c r="L26" s="323"/>
      <c r="M26" s="181"/>
      <c r="N26" s="181"/>
      <c r="P26" s="181"/>
    </row>
    <row r="27" spans="1:16" s="4" customFormat="1" ht="12.75" customHeight="1">
      <c r="A27" s="32">
        <v>19</v>
      </c>
      <c r="B27" s="65" t="s">
        <v>43</v>
      </c>
      <c r="C27" s="212"/>
      <c r="D27" s="33" t="s">
        <v>42</v>
      </c>
      <c r="E27" s="44" t="s">
        <v>18</v>
      </c>
      <c r="F27" s="60" t="s">
        <v>398</v>
      </c>
      <c r="G27" s="44" t="s">
        <v>5</v>
      </c>
      <c r="H27" s="51">
        <v>3.45</v>
      </c>
      <c r="I27" s="34">
        <v>330</v>
      </c>
      <c r="J27" s="154">
        <f t="shared" si="0"/>
        <v>1159</v>
      </c>
      <c r="K27" s="313">
        <v>1.43</v>
      </c>
      <c r="L27" s="321">
        <f t="shared" si="1"/>
        <v>1.72</v>
      </c>
      <c r="M27" s="181"/>
      <c r="N27" s="181"/>
      <c r="P27" s="181"/>
    </row>
    <row r="28" spans="1:16" s="4" customFormat="1" ht="12.75" customHeight="1">
      <c r="A28" s="13">
        <v>20</v>
      </c>
      <c r="B28" s="43" t="s">
        <v>395</v>
      </c>
      <c r="C28" s="191"/>
      <c r="D28" s="6" t="s">
        <v>44</v>
      </c>
      <c r="E28" s="45" t="s">
        <v>18</v>
      </c>
      <c r="F28" s="59" t="s">
        <v>398</v>
      </c>
      <c r="G28" s="45" t="s">
        <v>5</v>
      </c>
      <c r="H28" s="47">
        <v>3.45</v>
      </c>
      <c r="I28" s="3">
        <v>330</v>
      </c>
      <c r="J28" s="155">
        <f t="shared" si="0"/>
        <v>1159</v>
      </c>
      <c r="K28" s="314"/>
      <c r="L28" s="322"/>
      <c r="M28" s="181"/>
      <c r="N28" s="181"/>
      <c r="P28" s="181"/>
    </row>
    <row r="29" spans="1:16" s="4" customFormat="1" ht="12.75" customHeight="1">
      <c r="A29" s="13">
        <v>21</v>
      </c>
      <c r="B29" s="43" t="s">
        <v>46</v>
      </c>
      <c r="C29" s="191"/>
      <c r="D29" s="6" t="s">
        <v>45</v>
      </c>
      <c r="E29" s="45" t="s">
        <v>18</v>
      </c>
      <c r="F29" s="59" t="s">
        <v>398</v>
      </c>
      <c r="G29" s="45" t="s">
        <v>5</v>
      </c>
      <c r="H29" s="47">
        <v>3.45</v>
      </c>
      <c r="I29" s="3">
        <v>330</v>
      </c>
      <c r="J29" s="155">
        <f t="shared" si="0"/>
        <v>1159</v>
      </c>
      <c r="K29" s="314"/>
      <c r="L29" s="322"/>
      <c r="M29" s="181"/>
      <c r="N29" s="181"/>
      <c r="P29" s="181"/>
    </row>
    <row r="30" spans="1:16" s="4" customFormat="1" ht="12.75" customHeight="1">
      <c r="A30" s="13">
        <v>22</v>
      </c>
      <c r="B30" s="43" t="s">
        <v>48</v>
      </c>
      <c r="C30" s="191"/>
      <c r="D30" s="6" t="s">
        <v>47</v>
      </c>
      <c r="E30" s="45" t="s">
        <v>18</v>
      </c>
      <c r="F30" s="59" t="s">
        <v>398</v>
      </c>
      <c r="G30" s="45" t="s">
        <v>5</v>
      </c>
      <c r="H30" s="47">
        <v>3.45</v>
      </c>
      <c r="I30" s="3">
        <v>330</v>
      </c>
      <c r="J30" s="155">
        <f t="shared" si="0"/>
        <v>1159</v>
      </c>
      <c r="K30" s="314"/>
      <c r="L30" s="322"/>
      <c r="M30" s="181"/>
      <c r="N30" s="181"/>
      <c r="P30" s="181"/>
    </row>
    <row r="31" spans="1:16" s="4" customFormat="1" ht="12.75" customHeight="1">
      <c r="A31" s="13">
        <v>23</v>
      </c>
      <c r="B31" s="43" t="s">
        <v>50</v>
      </c>
      <c r="C31" s="191"/>
      <c r="D31" s="6" t="s">
        <v>49</v>
      </c>
      <c r="E31" s="45" t="s">
        <v>18</v>
      </c>
      <c r="F31" s="59" t="s">
        <v>398</v>
      </c>
      <c r="G31" s="45" t="s">
        <v>5</v>
      </c>
      <c r="H31" s="47">
        <v>3.45</v>
      </c>
      <c r="I31" s="3">
        <v>330</v>
      </c>
      <c r="J31" s="155">
        <f t="shared" si="0"/>
        <v>1159</v>
      </c>
      <c r="K31" s="314"/>
      <c r="L31" s="322"/>
      <c r="M31" s="181"/>
      <c r="N31" s="181"/>
      <c r="P31" s="181"/>
    </row>
    <row r="32" spans="1:16" s="4" customFormat="1" ht="12.75" customHeight="1" thickBot="1">
      <c r="A32" s="14">
        <v>24</v>
      </c>
      <c r="B32" s="66" t="s">
        <v>52</v>
      </c>
      <c r="C32" s="213"/>
      <c r="D32" s="15" t="s">
        <v>51</v>
      </c>
      <c r="E32" s="46" t="s">
        <v>18</v>
      </c>
      <c r="F32" s="61" t="s">
        <v>398</v>
      </c>
      <c r="G32" s="46" t="s">
        <v>5</v>
      </c>
      <c r="H32" s="52">
        <v>3.45</v>
      </c>
      <c r="I32" s="16">
        <v>330</v>
      </c>
      <c r="J32" s="156">
        <f t="shared" si="0"/>
        <v>1159</v>
      </c>
      <c r="K32" s="315"/>
      <c r="L32" s="323"/>
      <c r="M32" s="181"/>
      <c r="N32" s="181"/>
      <c r="P32" s="181"/>
    </row>
    <row r="33" spans="1:16" s="4" customFormat="1" ht="12.75" customHeight="1">
      <c r="A33" s="21">
        <v>25</v>
      </c>
      <c r="B33" s="191" t="s">
        <v>222</v>
      </c>
      <c r="C33" s="191"/>
      <c r="D33" s="12" t="s">
        <v>221</v>
      </c>
      <c r="E33" s="63" t="s">
        <v>4</v>
      </c>
      <c r="F33" s="88" t="s">
        <v>398</v>
      </c>
      <c r="G33" s="63" t="s">
        <v>5</v>
      </c>
      <c r="H33" s="124">
        <v>2.96</v>
      </c>
      <c r="I33" s="34">
        <f>429</f>
        <v>429</v>
      </c>
      <c r="J33" s="154">
        <f t="shared" si="0"/>
        <v>1290</v>
      </c>
      <c r="K33" s="313">
        <v>1.24</v>
      </c>
      <c r="L33" s="316">
        <f t="shared" si="1"/>
        <v>1.49</v>
      </c>
      <c r="M33" s="181"/>
      <c r="N33" s="181"/>
      <c r="P33" s="181"/>
    </row>
    <row r="34" spans="1:16" s="4" customFormat="1" ht="12.75" customHeight="1">
      <c r="A34" s="13">
        <v>26</v>
      </c>
      <c r="B34" s="43" t="s">
        <v>224</v>
      </c>
      <c r="C34" s="191"/>
      <c r="D34" s="6" t="s">
        <v>223</v>
      </c>
      <c r="E34" s="45" t="s">
        <v>4</v>
      </c>
      <c r="F34" s="59" t="s">
        <v>398</v>
      </c>
      <c r="G34" s="45" t="s">
        <v>5</v>
      </c>
      <c r="H34" s="47">
        <v>2.96</v>
      </c>
      <c r="I34" s="3">
        <f>429</f>
        <v>429</v>
      </c>
      <c r="J34" s="155">
        <f t="shared" si="0"/>
        <v>1290</v>
      </c>
      <c r="K34" s="314"/>
      <c r="L34" s="317"/>
      <c r="M34" s="181"/>
      <c r="N34" s="181"/>
      <c r="P34" s="181"/>
    </row>
    <row r="35" spans="1:16" s="4" customFormat="1" ht="12.75" customHeight="1">
      <c r="A35" s="13">
        <v>27</v>
      </c>
      <c r="B35" s="43" t="s">
        <v>226</v>
      </c>
      <c r="C35" s="191"/>
      <c r="D35" s="6" t="s">
        <v>225</v>
      </c>
      <c r="E35" s="45" t="s">
        <v>4</v>
      </c>
      <c r="F35" s="59" t="s">
        <v>398</v>
      </c>
      <c r="G35" s="45" t="s">
        <v>5</v>
      </c>
      <c r="H35" s="47">
        <v>2.96</v>
      </c>
      <c r="I35" s="3">
        <f>429</f>
        <v>429</v>
      </c>
      <c r="J35" s="155">
        <f t="shared" si="0"/>
        <v>1290</v>
      </c>
      <c r="K35" s="314"/>
      <c r="L35" s="317"/>
      <c r="M35" s="181"/>
      <c r="N35" s="181"/>
      <c r="P35" s="181"/>
    </row>
    <row r="36" spans="1:16" s="4" customFormat="1" ht="12.75" customHeight="1">
      <c r="A36" s="13">
        <v>28</v>
      </c>
      <c r="B36" s="43" t="s">
        <v>227</v>
      </c>
      <c r="C36" s="191"/>
      <c r="D36" s="6" t="s">
        <v>393</v>
      </c>
      <c r="E36" s="45" t="s">
        <v>4</v>
      </c>
      <c r="F36" s="59" t="s">
        <v>398</v>
      </c>
      <c r="G36" s="45" t="s">
        <v>5</v>
      </c>
      <c r="H36" s="47">
        <v>2.96</v>
      </c>
      <c r="I36" s="3">
        <f>429</f>
        <v>429</v>
      </c>
      <c r="J36" s="155">
        <f t="shared" si="0"/>
        <v>1290</v>
      </c>
      <c r="K36" s="314"/>
      <c r="L36" s="317"/>
      <c r="M36" s="181"/>
      <c r="N36" s="181"/>
      <c r="P36" s="181"/>
    </row>
    <row r="37" spans="1:16" s="4" customFormat="1" ht="12.75" customHeight="1">
      <c r="A37" s="13">
        <v>29</v>
      </c>
      <c r="B37" s="43" t="s">
        <v>229</v>
      </c>
      <c r="C37" s="191"/>
      <c r="D37" s="6" t="s">
        <v>228</v>
      </c>
      <c r="E37" s="45" t="s">
        <v>4</v>
      </c>
      <c r="F37" s="59" t="s">
        <v>398</v>
      </c>
      <c r="G37" s="45" t="s">
        <v>5</v>
      </c>
      <c r="H37" s="47">
        <v>2.96</v>
      </c>
      <c r="I37" s="3">
        <f>429</f>
        <v>429</v>
      </c>
      <c r="J37" s="155">
        <f t="shared" si="0"/>
        <v>1290</v>
      </c>
      <c r="K37" s="314"/>
      <c r="L37" s="317"/>
      <c r="M37" s="181"/>
      <c r="N37" s="181"/>
      <c r="P37" s="181"/>
    </row>
    <row r="38" spans="1:16" s="4" customFormat="1" ht="12.75" customHeight="1" thickBot="1">
      <c r="A38" s="20">
        <v>30</v>
      </c>
      <c r="B38" s="190" t="s">
        <v>231</v>
      </c>
      <c r="C38" s="191"/>
      <c r="D38" s="10" t="s">
        <v>230</v>
      </c>
      <c r="E38" s="56" t="s">
        <v>4</v>
      </c>
      <c r="F38" s="89" t="s">
        <v>398</v>
      </c>
      <c r="G38" s="56" t="s">
        <v>5</v>
      </c>
      <c r="H38" s="115">
        <v>2.96</v>
      </c>
      <c r="I38" s="16">
        <f>429</f>
        <v>429</v>
      </c>
      <c r="J38" s="156">
        <f t="shared" si="0"/>
        <v>1290</v>
      </c>
      <c r="K38" s="315"/>
      <c r="L38" s="318"/>
      <c r="M38" s="181"/>
      <c r="N38" s="181"/>
      <c r="P38" s="181"/>
    </row>
    <row r="39" spans="1:16" s="4" customFormat="1" ht="12.75" customHeight="1">
      <c r="A39" s="32">
        <v>31</v>
      </c>
      <c r="B39" s="192" t="s">
        <v>210</v>
      </c>
      <c r="C39" s="212"/>
      <c r="D39" s="33" t="s">
        <v>209</v>
      </c>
      <c r="E39" s="44" t="s">
        <v>18</v>
      </c>
      <c r="F39" s="60" t="s">
        <v>398</v>
      </c>
      <c r="G39" s="44" t="s">
        <v>5</v>
      </c>
      <c r="H39" s="51">
        <v>2.71</v>
      </c>
      <c r="I39" s="34">
        <v>429</v>
      </c>
      <c r="J39" s="154">
        <f t="shared" si="0"/>
        <v>1183</v>
      </c>
      <c r="K39" s="313">
        <v>1.27</v>
      </c>
      <c r="L39" s="321">
        <f t="shared" si="1"/>
        <v>1.52</v>
      </c>
      <c r="M39" s="181"/>
      <c r="N39" s="181"/>
      <c r="P39" s="181"/>
    </row>
    <row r="40" spans="1:16" s="4" customFormat="1" ht="12.75" customHeight="1">
      <c r="A40" s="21">
        <v>32</v>
      </c>
      <c r="B40" s="43" t="s">
        <v>212</v>
      </c>
      <c r="C40" s="191"/>
      <c r="D40" s="6" t="s">
        <v>211</v>
      </c>
      <c r="E40" s="45" t="s">
        <v>18</v>
      </c>
      <c r="F40" s="59" t="s">
        <v>398</v>
      </c>
      <c r="G40" s="45" t="s">
        <v>5</v>
      </c>
      <c r="H40" s="64">
        <v>2.71</v>
      </c>
      <c r="I40" s="3">
        <v>429</v>
      </c>
      <c r="J40" s="155">
        <f t="shared" si="0"/>
        <v>1183</v>
      </c>
      <c r="K40" s="314"/>
      <c r="L40" s="322"/>
      <c r="M40" s="181"/>
      <c r="N40" s="181"/>
      <c r="P40" s="181"/>
    </row>
    <row r="41" spans="1:16" s="4" customFormat="1" ht="12.75" customHeight="1">
      <c r="A41" s="13">
        <v>33</v>
      </c>
      <c r="B41" s="43" t="s">
        <v>214</v>
      </c>
      <c r="C41" s="191"/>
      <c r="D41" s="6" t="s">
        <v>213</v>
      </c>
      <c r="E41" s="45" t="s">
        <v>18</v>
      </c>
      <c r="F41" s="59" t="s">
        <v>398</v>
      </c>
      <c r="G41" s="45" t="s">
        <v>5</v>
      </c>
      <c r="H41" s="64">
        <v>2.71</v>
      </c>
      <c r="I41" s="3">
        <v>429</v>
      </c>
      <c r="J41" s="155">
        <f t="shared" si="0"/>
        <v>1183</v>
      </c>
      <c r="K41" s="314"/>
      <c r="L41" s="322"/>
      <c r="M41" s="181"/>
      <c r="N41" s="181"/>
      <c r="P41" s="181"/>
    </row>
    <row r="42" spans="1:16" s="4" customFormat="1" ht="12.75" customHeight="1">
      <c r="A42" s="13">
        <v>34</v>
      </c>
      <c r="B42" s="43" t="s">
        <v>216</v>
      </c>
      <c r="C42" s="191"/>
      <c r="D42" s="6" t="s">
        <v>215</v>
      </c>
      <c r="E42" s="45" t="s">
        <v>18</v>
      </c>
      <c r="F42" s="59" t="s">
        <v>398</v>
      </c>
      <c r="G42" s="45" t="s">
        <v>5</v>
      </c>
      <c r="H42" s="64">
        <v>2.71</v>
      </c>
      <c r="I42" s="3">
        <v>429</v>
      </c>
      <c r="J42" s="155">
        <f t="shared" si="0"/>
        <v>1183</v>
      </c>
      <c r="K42" s="314"/>
      <c r="L42" s="322"/>
      <c r="M42" s="181"/>
      <c r="N42" s="181"/>
      <c r="P42" s="181"/>
    </row>
    <row r="43" spans="1:16" s="4" customFormat="1" ht="12.75" customHeight="1">
      <c r="A43" s="13">
        <v>35</v>
      </c>
      <c r="B43" s="43" t="s">
        <v>218</v>
      </c>
      <c r="C43" s="191"/>
      <c r="D43" s="6" t="s">
        <v>217</v>
      </c>
      <c r="E43" s="45" t="s">
        <v>18</v>
      </c>
      <c r="F43" s="59" t="s">
        <v>398</v>
      </c>
      <c r="G43" s="45" t="s">
        <v>5</v>
      </c>
      <c r="H43" s="64">
        <v>2.71</v>
      </c>
      <c r="I43" s="3">
        <v>429</v>
      </c>
      <c r="J43" s="155">
        <f t="shared" si="0"/>
        <v>1183</v>
      </c>
      <c r="K43" s="314"/>
      <c r="L43" s="322"/>
      <c r="M43" s="181"/>
      <c r="N43" s="181"/>
      <c r="P43" s="181"/>
    </row>
    <row r="44" spans="1:16" s="4" customFormat="1" ht="12.75" customHeight="1" thickBot="1">
      <c r="A44" s="14">
        <v>36</v>
      </c>
      <c r="B44" s="66" t="s">
        <v>220</v>
      </c>
      <c r="C44" s="213"/>
      <c r="D44" s="15" t="s">
        <v>219</v>
      </c>
      <c r="E44" s="46" t="s">
        <v>18</v>
      </c>
      <c r="F44" s="61" t="s">
        <v>398</v>
      </c>
      <c r="G44" s="46" t="s">
        <v>5</v>
      </c>
      <c r="H44" s="115">
        <v>2.71</v>
      </c>
      <c r="I44" s="16">
        <v>429</v>
      </c>
      <c r="J44" s="156">
        <f t="shared" si="0"/>
        <v>1183</v>
      </c>
      <c r="K44" s="315"/>
      <c r="L44" s="323"/>
      <c r="M44" s="181"/>
      <c r="N44" s="181"/>
      <c r="P44" s="181"/>
    </row>
    <row r="45" spans="1:16" s="4" customFormat="1" ht="12.75" customHeight="1">
      <c r="A45" s="21">
        <v>37</v>
      </c>
      <c r="B45" s="189" t="s">
        <v>233</v>
      </c>
      <c r="C45" s="191"/>
      <c r="D45" s="12" t="s">
        <v>232</v>
      </c>
      <c r="E45" s="63" t="s">
        <v>110</v>
      </c>
      <c r="F45" s="88" t="s">
        <v>410</v>
      </c>
      <c r="G45" s="63" t="s">
        <v>5</v>
      </c>
      <c r="H45" s="124">
        <v>1.81</v>
      </c>
      <c r="I45" s="34">
        <v>702</v>
      </c>
      <c r="J45" s="154">
        <f t="shared" si="0"/>
        <v>1291</v>
      </c>
      <c r="K45" s="313">
        <v>0.67</v>
      </c>
      <c r="L45" s="321">
        <f t="shared" si="1"/>
        <v>0.8</v>
      </c>
      <c r="M45" s="181"/>
      <c r="N45" s="181"/>
      <c r="P45" s="181"/>
    </row>
    <row r="46" spans="1:16" s="4" customFormat="1" ht="12.75" customHeight="1">
      <c r="A46" s="13">
        <v>38</v>
      </c>
      <c r="B46" s="43" t="s">
        <v>235</v>
      </c>
      <c r="C46" s="191"/>
      <c r="D46" s="6" t="s">
        <v>234</v>
      </c>
      <c r="E46" s="45" t="s">
        <v>110</v>
      </c>
      <c r="F46" s="59" t="s">
        <v>410</v>
      </c>
      <c r="G46" s="45" t="s">
        <v>5</v>
      </c>
      <c r="H46" s="47">
        <v>1.81</v>
      </c>
      <c r="I46" s="3">
        <v>702</v>
      </c>
      <c r="J46" s="155">
        <f t="shared" si="0"/>
        <v>1291</v>
      </c>
      <c r="K46" s="314"/>
      <c r="L46" s="322"/>
      <c r="M46" s="181"/>
      <c r="N46" s="181"/>
      <c r="P46" s="181"/>
    </row>
    <row r="47" spans="1:16" s="4" customFormat="1" ht="12.75" customHeight="1">
      <c r="A47" s="13">
        <v>39</v>
      </c>
      <c r="B47" s="43" t="s">
        <v>237</v>
      </c>
      <c r="C47" s="191"/>
      <c r="D47" s="6" t="s">
        <v>236</v>
      </c>
      <c r="E47" s="45" t="s">
        <v>110</v>
      </c>
      <c r="F47" s="59" t="s">
        <v>410</v>
      </c>
      <c r="G47" s="45" t="s">
        <v>5</v>
      </c>
      <c r="H47" s="47">
        <v>1.81</v>
      </c>
      <c r="I47" s="3">
        <v>702</v>
      </c>
      <c r="J47" s="155">
        <f t="shared" si="0"/>
        <v>1291</v>
      </c>
      <c r="K47" s="314"/>
      <c r="L47" s="322"/>
      <c r="M47" s="181"/>
      <c r="N47" s="181"/>
      <c r="P47" s="181"/>
    </row>
    <row r="48" spans="1:16" s="4" customFormat="1" ht="12.75" customHeight="1">
      <c r="A48" s="13">
        <v>40</v>
      </c>
      <c r="B48" s="43" t="s">
        <v>239</v>
      </c>
      <c r="C48" s="191"/>
      <c r="D48" s="6" t="s">
        <v>238</v>
      </c>
      <c r="E48" s="45" t="s">
        <v>110</v>
      </c>
      <c r="F48" s="59" t="s">
        <v>410</v>
      </c>
      <c r="G48" s="45" t="s">
        <v>5</v>
      </c>
      <c r="H48" s="47">
        <v>1.81</v>
      </c>
      <c r="I48" s="3">
        <v>702</v>
      </c>
      <c r="J48" s="155">
        <f t="shared" si="0"/>
        <v>1291</v>
      </c>
      <c r="K48" s="314"/>
      <c r="L48" s="322"/>
      <c r="M48" s="181"/>
      <c r="N48" s="181"/>
      <c r="P48" s="181"/>
    </row>
    <row r="49" spans="1:16" s="4" customFormat="1" ht="12.75" customHeight="1">
      <c r="A49" s="13">
        <v>41</v>
      </c>
      <c r="B49" s="43" t="s">
        <v>241</v>
      </c>
      <c r="C49" s="191"/>
      <c r="D49" s="6" t="s">
        <v>240</v>
      </c>
      <c r="E49" s="45" t="s">
        <v>110</v>
      </c>
      <c r="F49" s="59" t="s">
        <v>410</v>
      </c>
      <c r="G49" s="45" t="s">
        <v>5</v>
      </c>
      <c r="H49" s="47">
        <v>1.81</v>
      </c>
      <c r="I49" s="3">
        <v>702</v>
      </c>
      <c r="J49" s="155">
        <f t="shared" si="0"/>
        <v>1291</v>
      </c>
      <c r="K49" s="314"/>
      <c r="L49" s="322"/>
      <c r="M49" s="181"/>
      <c r="N49" s="181"/>
      <c r="P49" s="181"/>
    </row>
    <row r="50" spans="1:16" s="4" customFormat="1" ht="12.75" customHeight="1" thickBot="1">
      <c r="A50" s="14">
        <v>42</v>
      </c>
      <c r="B50" s="66" t="s">
        <v>243</v>
      </c>
      <c r="C50" s="191"/>
      <c r="D50" s="15" t="s">
        <v>242</v>
      </c>
      <c r="E50" s="46" t="s">
        <v>110</v>
      </c>
      <c r="F50" s="61" t="s">
        <v>410</v>
      </c>
      <c r="G50" s="46" t="s">
        <v>5</v>
      </c>
      <c r="H50" s="115">
        <v>1.81</v>
      </c>
      <c r="I50" s="16">
        <v>702</v>
      </c>
      <c r="J50" s="156">
        <f t="shared" si="0"/>
        <v>1291</v>
      </c>
      <c r="K50" s="315"/>
      <c r="L50" s="323"/>
      <c r="M50" s="181"/>
      <c r="N50" s="181"/>
      <c r="P50" s="181"/>
    </row>
    <row r="51" spans="1:16" s="4" customFormat="1" ht="12.75" customHeight="1">
      <c r="A51" s="21">
        <v>43</v>
      </c>
      <c r="B51" s="189" t="s">
        <v>245</v>
      </c>
      <c r="C51" s="212"/>
      <c r="D51" s="12" t="s">
        <v>244</v>
      </c>
      <c r="E51" s="63" t="s">
        <v>97</v>
      </c>
      <c r="F51" s="88" t="s">
        <v>410</v>
      </c>
      <c r="G51" s="63" t="s">
        <v>5</v>
      </c>
      <c r="H51" s="64">
        <f t="shared" ref="H51:H56" si="2">1.61</f>
        <v>1.61</v>
      </c>
      <c r="I51" s="9">
        <v>707</v>
      </c>
      <c r="J51" s="157">
        <f t="shared" si="0"/>
        <v>1158</v>
      </c>
      <c r="K51" s="313">
        <v>0.69</v>
      </c>
      <c r="L51" s="321">
        <f t="shared" si="1"/>
        <v>0.83</v>
      </c>
      <c r="M51" s="181"/>
      <c r="N51" s="181"/>
      <c r="P51" s="181"/>
    </row>
    <row r="52" spans="1:16" s="4" customFormat="1" ht="12.75" customHeight="1">
      <c r="A52" s="13">
        <v>44</v>
      </c>
      <c r="B52" s="43" t="s">
        <v>247</v>
      </c>
      <c r="C52" s="191"/>
      <c r="D52" s="6" t="s">
        <v>246</v>
      </c>
      <c r="E52" s="45" t="s">
        <v>97</v>
      </c>
      <c r="F52" s="59" t="s">
        <v>410</v>
      </c>
      <c r="G52" s="45" t="s">
        <v>5</v>
      </c>
      <c r="H52" s="47">
        <f t="shared" si="2"/>
        <v>1.61</v>
      </c>
      <c r="I52" s="3">
        <v>707</v>
      </c>
      <c r="J52" s="155">
        <f t="shared" si="0"/>
        <v>1158</v>
      </c>
      <c r="K52" s="314"/>
      <c r="L52" s="322"/>
      <c r="M52" s="181"/>
      <c r="N52" s="181"/>
      <c r="P52" s="181"/>
    </row>
    <row r="53" spans="1:16" s="4" customFormat="1" ht="12.75" customHeight="1">
      <c r="A53" s="13">
        <v>45</v>
      </c>
      <c r="B53" s="43" t="s">
        <v>249</v>
      </c>
      <c r="C53" s="191"/>
      <c r="D53" s="6" t="s">
        <v>248</v>
      </c>
      <c r="E53" s="45" t="s">
        <v>97</v>
      </c>
      <c r="F53" s="59" t="s">
        <v>410</v>
      </c>
      <c r="G53" s="45" t="s">
        <v>5</v>
      </c>
      <c r="H53" s="47">
        <f t="shared" si="2"/>
        <v>1.61</v>
      </c>
      <c r="I53" s="3">
        <v>707</v>
      </c>
      <c r="J53" s="155">
        <f t="shared" si="0"/>
        <v>1158</v>
      </c>
      <c r="K53" s="314"/>
      <c r="L53" s="322"/>
      <c r="M53" s="181"/>
      <c r="N53" s="181"/>
      <c r="P53" s="181"/>
    </row>
    <row r="54" spans="1:16" s="4" customFormat="1" ht="12.75" customHeight="1">
      <c r="A54" s="13">
        <v>46</v>
      </c>
      <c r="B54" s="43" t="s">
        <v>251</v>
      </c>
      <c r="C54" s="191"/>
      <c r="D54" s="6" t="s">
        <v>250</v>
      </c>
      <c r="E54" s="45" t="s">
        <v>97</v>
      </c>
      <c r="F54" s="59" t="s">
        <v>410</v>
      </c>
      <c r="G54" s="45" t="s">
        <v>5</v>
      </c>
      <c r="H54" s="47">
        <f t="shared" si="2"/>
        <v>1.61</v>
      </c>
      <c r="I54" s="3">
        <v>707</v>
      </c>
      <c r="J54" s="155">
        <f t="shared" si="0"/>
        <v>1158</v>
      </c>
      <c r="K54" s="314"/>
      <c r="L54" s="322"/>
      <c r="M54" s="181"/>
      <c r="N54" s="181"/>
      <c r="P54" s="181"/>
    </row>
    <row r="55" spans="1:16" s="4" customFormat="1" ht="12.75" customHeight="1">
      <c r="A55" s="13">
        <v>47</v>
      </c>
      <c r="B55" s="43" t="s">
        <v>253</v>
      </c>
      <c r="C55" s="191"/>
      <c r="D55" s="6" t="s">
        <v>252</v>
      </c>
      <c r="E55" s="45" t="s">
        <v>97</v>
      </c>
      <c r="F55" s="59" t="s">
        <v>410</v>
      </c>
      <c r="G55" s="45" t="s">
        <v>5</v>
      </c>
      <c r="H55" s="47">
        <f t="shared" si="2"/>
        <v>1.61</v>
      </c>
      <c r="I55" s="3">
        <v>707</v>
      </c>
      <c r="J55" s="155">
        <f t="shared" si="0"/>
        <v>1158</v>
      </c>
      <c r="K55" s="314"/>
      <c r="L55" s="322"/>
      <c r="M55" s="181"/>
      <c r="N55" s="181"/>
      <c r="P55" s="181"/>
    </row>
    <row r="56" spans="1:16" s="4" customFormat="1" ht="12.75" customHeight="1" thickBot="1">
      <c r="A56" s="20">
        <v>48</v>
      </c>
      <c r="B56" s="190" t="s">
        <v>255</v>
      </c>
      <c r="C56" s="213"/>
      <c r="D56" s="10" t="s">
        <v>254</v>
      </c>
      <c r="E56" s="56" t="s">
        <v>97</v>
      </c>
      <c r="F56" s="89" t="s">
        <v>410</v>
      </c>
      <c r="G56" s="56" t="s">
        <v>5</v>
      </c>
      <c r="H56" s="53">
        <f t="shared" si="2"/>
        <v>1.61</v>
      </c>
      <c r="I56" s="11">
        <v>707</v>
      </c>
      <c r="J56" s="158">
        <f t="shared" si="0"/>
        <v>1158</v>
      </c>
      <c r="K56" s="315"/>
      <c r="L56" s="323"/>
      <c r="M56" s="181"/>
      <c r="N56" s="181"/>
      <c r="P56" s="181"/>
    </row>
    <row r="57" spans="1:16" s="4" customFormat="1" ht="12.75" customHeight="1">
      <c r="A57" s="32">
        <v>49</v>
      </c>
      <c r="B57" s="65" t="s">
        <v>96</v>
      </c>
      <c r="C57" s="191"/>
      <c r="D57" s="33" t="s">
        <v>95</v>
      </c>
      <c r="E57" s="44" t="s">
        <v>97</v>
      </c>
      <c r="F57" s="60" t="s">
        <v>410</v>
      </c>
      <c r="G57" s="44" t="s">
        <v>5</v>
      </c>
      <c r="H57" s="51">
        <v>2.0699999999999998</v>
      </c>
      <c r="I57" s="34">
        <v>652</v>
      </c>
      <c r="J57" s="154">
        <f t="shared" si="0"/>
        <v>1370</v>
      </c>
      <c r="K57" s="313">
        <v>0.71</v>
      </c>
      <c r="L57" s="316">
        <f t="shared" si="1"/>
        <v>0.85</v>
      </c>
      <c r="M57" s="181"/>
      <c r="N57" s="181"/>
      <c r="P57" s="181"/>
    </row>
    <row r="58" spans="1:16" s="4" customFormat="1" ht="12.75" customHeight="1">
      <c r="A58" s="13">
        <v>50</v>
      </c>
      <c r="B58" s="43" t="s">
        <v>99</v>
      </c>
      <c r="C58" s="191"/>
      <c r="D58" s="6" t="s">
        <v>98</v>
      </c>
      <c r="E58" s="45" t="s">
        <v>97</v>
      </c>
      <c r="F58" s="59" t="s">
        <v>410</v>
      </c>
      <c r="G58" s="45" t="s">
        <v>5</v>
      </c>
      <c r="H58" s="47">
        <v>2.0699999999999998</v>
      </c>
      <c r="I58" s="3">
        <v>652</v>
      </c>
      <c r="J58" s="155">
        <f t="shared" si="0"/>
        <v>1370</v>
      </c>
      <c r="K58" s="314"/>
      <c r="L58" s="317"/>
      <c r="M58" s="181"/>
      <c r="N58" s="181"/>
      <c r="P58" s="181"/>
    </row>
    <row r="59" spans="1:16" s="4" customFormat="1" ht="12.75" customHeight="1">
      <c r="A59" s="13">
        <v>51</v>
      </c>
      <c r="B59" s="43" t="s">
        <v>101</v>
      </c>
      <c r="C59" s="191"/>
      <c r="D59" s="6" t="s">
        <v>100</v>
      </c>
      <c r="E59" s="45" t="s">
        <v>97</v>
      </c>
      <c r="F59" s="59" t="s">
        <v>410</v>
      </c>
      <c r="G59" s="45" t="s">
        <v>5</v>
      </c>
      <c r="H59" s="47">
        <v>2.0699999999999998</v>
      </c>
      <c r="I59" s="3">
        <v>652</v>
      </c>
      <c r="J59" s="155">
        <f t="shared" si="0"/>
        <v>1370</v>
      </c>
      <c r="K59" s="314"/>
      <c r="L59" s="317"/>
      <c r="M59" s="181"/>
      <c r="N59" s="181"/>
      <c r="P59" s="181"/>
    </row>
    <row r="60" spans="1:16" s="4" customFormat="1" ht="12.75" customHeight="1">
      <c r="A60" s="13">
        <v>52</v>
      </c>
      <c r="B60" s="43" t="s">
        <v>103</v>
      </c>
      <c r="C60" s="191"/>
      <c r="D60" s="6" t="s">
        <v>102</v>
      </c>
      <c r="E60" s="45" t="s">
        <v>97</v>
      </c>
      <c r="F60" s="59" t="s">
        <v>410</v>
      </c>
      <c r="G60" s="45" t="s">
        <v>5</v>
      </c>
      <c r="H60" s="47">
        <v>2.0699999999999998</v>
      </c>
      <c r="I60" s="3">
        <v>652</v>
      </c>
      <c r="J60" s="155">
        <f t="shared" si="0"/>
        <v>1370</v>
      </c>
      <c r="K60" s="314"/>
      <c r="L60" s="317"/>
      <c r="M60" s="181"/>
      <c r="N60" s="181"/>
      <c r="P60" s="181"/>
    </row>
    <row r="61" spans="1:16" s="4" customFormat="1" ht="12.75" customHeight="1">
      <c r="A61" s="13">
        <v>53</v>
      </c>
      <c r="B61" s="43" t="s">
        <v>105</v>
      </c>
      <c r="C61" s="191"/>
      <c r="D61" s="6" t="s">
        <v>104</v>
      </c>
      <c r="E61" s="45" t="s">
        <v>97</v>
      </c>
      <c r="F61" s="59" t="s">
        <v>410</v>
      </c>
      <c r="G61" s="45" t="s">
        <v>5</v>
      </c>
      <c r="H61" s="47">
        <v>2.0699999999999998</v>
      </c>
      <c r="I61" s="3">
        <v>652</v>
      </c>
      <c r="J61" s="155">
        <f t="shared" si="0"/>
        <v>1370</v>
      </c>
      <c r="K61" s="314"/>
      <c r="L61" s="317"/>
      <c r="M61" s="181"/>
      <c r="N61" s="181"/>
      <c r="P61" s="181"/>
    </row>
    <row r="62" spans="1:16" s="4" customFormat="1" ht="12.75" customHeight="1" thickBot="1">
      <c r="A62" s="14">
        <v>54</v>
      </c>
      <c r="B62" s="66" t="s">
        <v>107</v>
      </c>
      <c r="C62" s="191"/>
      <c r="D62" s="15" t="s">
        <v>106</v>
      </c>
      <c r="E62" s="46" t="s">
        <v>97</v>
      </c>
      <c r="F62" s="61" t="s">
        <v>410</v>
      </c>
      <c r="G62" s="46" t="s">
        <v>5</v>
      </c>
      <c r="H62" s="52">
        <v>2.0699999999999998</v>
      </c>
      <c r="I62" s="16">
        <v>652</v>
      </c>
      <c r="J62" s="156">
        <f t="shared" si="0"/>
        <v>1370</v>
      </c>
      <c r="K62" s="315"/>
      <c r="L62" s="318"/>
      <c r="M62" s="181"/>
      <c r="N62" s="181"/>
      <c r="P62" s="181"/>
    </row>
    <row r="63" spans="1:16" s="4" customFormat="1" ht="12.75" customHeight="1">
      <c r="A63" s="21">
        <v>55</v>
      </c>
      <c r="B63" s="193" t="s">
        <v>3</v>
      </c>
      <c r="C63" s="214"/>
      <c r="D63" s="35" t="s">
        <v>2</v>
      </c>
      <c r="E63" s="77" t="s">
        <v>4</v>
      </c>
      <c r="F63" s="88" t="s">
        <v>397</v>
      </c>
      <c r="G63" s="77" t="s">
        <v>5</v>
      </c>
      <c r="H63" s="125">
        <v>3.82</v>
      </c>
      <c r="I63" s="36">
        <v>330</v>
      </c>
      <c r="J63" s="157">
        <f t="shared" si="0"/>
        <v>1281</v>
      </c>
      <c r="K63" s="313">
        <v>1.43</v>
      </c>
      <c r="L63" s="321">
        <f t="shared" si="1"/>
        <v>1.72</v>
      </c>
      <c r="M63" s="181"/>
      <c r="N63" s="181"/>
      <c r="P63" s="181"/>
    </row>
    <row r="64" spans="1:16" s="4" customFormat="1" ht="12.75" customHeight="1">
      <c r="A64" s="13">
        <v>56</v>
      </c>
      <c r="B64" s="194" t="s">
        <v>7</v>
      </c>
      <c r="C64" s="215"/>
      <c r="D64" s="1" t="s">
        <v>6</v>
      </c>
      <c r="E64" s="78" t="s">
        <v>4</v>
      </c>
      <c r="F64" s="59" t="s">
        <v>397</v>
      </c>
      <c r="G64" s="78" t="s">
        <v>5</v>
      </c>
      <c r="H64" s="125">
        <v>3.82</v>
      </c>
      <c r="I64" s="2">
        <v>330</v>
      </c>
      <c r="J64" s="155">
        <f t="shared" si="0"/>
        <v>1281</v>
      </c>
      <c r="K64" s="314"/>
      <c r="L64" s="322"/>
      <c r="M64" s="181"/>
      <c r="N64" s="181"/>
      <c r="P64" s="181"/>
    </row>
    <row r="65" spans="1:16" s="4" customFormat="1" ht="12.75" customHeight="1">
      <c r="A65" s="13">
        <v>57</v>
      </c>
      <c r="B65" s="43" t="s">
        <v>9</v>
      </c>
      <c r="C65" s="191"/>
      <c r="D65" s="6" t="s">
        <v>8</v>
      </c>
      <c r="E65" s="45" t="s">
        <v>4</v>
      </c>
      <c r="F65" s="59" t="s">
        <v>397</v>
      </c>
      <c r="G65" s="45" t="s">
        <v>5</v>
      </c>
      <c r="H65" s="125">
        <v>3.82</v>
      </c>
      <c r="I65" s="3">
        <v>330</v>
      </c>
      <c r="J65" s="155">
        <f t="shared" si="0"/>
        <v>1281</v>
      </c>
      <c r="K65" s="314"/>
      <c r="L65" s="322"/>
      <c r="M65" s="181"/>
      <c r="N65" s="181"/>
      <c r="P65" s="181"/>
    </row>
    <row r="66" spans="1:16" s="4" customFormat="1" ht="12.75" customHeight="1">
      <c r="A66" s="13">
        <v>58</v>
      </c>
      <c r="B66" s="43" t="s">
        <v>11</v>
      </c>
      <c r="C66" s="191"/>
      <c r="D66" s="6" t="s">
        <v>10</v>
      </c>
      <c r="E66" s="45" t="s">
        <v>4</v>
      </c>
      <c r="F66" s="59" t="s">
        <v>397</v>
      </c>
      <c r="G66" s="45" t="s">
        <v>5</v>
      </c>
      <c r="H66" s="125">
        <v>3.82</v>
      </c>
      <c r="I66" s="3">
        <v>330</v>
      </c>
      <c r="J66" s="155">
        <f t="shared" si="0"/>
        <v>1281</v>
      </c>
      <c r="K66" s="314"/>
      <c r="L66" s="322"/>
      <c r="M66" s="181"/>
      <c r="N66" s="181"/>
      <c r="P66" s="181"/>
    </row>
    <row r="67" spans="1:16" s="4" customFormat="1" ht="12.75" customHeight="1">
      <c r="A67" s="13">
        <v>59</v>
      </c>
      <c r="B67" s="43" t="s">
        <v>13</v>
      </c>
      <c r="C67" s="191"/>
      <c r="D67" s="6" t="s">
        <v>12</v>
      </c>
      <c r="E67" s="45" t="s">
        <v>4</v>
      </c>
      <c r="F67" s="59" t="s">
        <v>397</v>
      </c>
      <c r="G67" s="45" t="s">
        <v>5</v>
      </c>
      <c r="H67" s="125">
        <v>3.82</v>
      </c>
      <c r="I67" s="3">
        <v>330</v>
      </c>
      <c r="J67" s="155">
        <f t="shared" si="0"/>
        <v>1281</v>
      </c>
      <c r="K67" s="314"/>
      <c r="L67" s="322"/>
      <c r="M67" s="181"/>
      <c r="N67" s="181"/>
      <c r="P67" s="181"/>
    </row>
    <row r="68" spans="1:16" s="4" customFormat="1" ht="12.75" customHeight="1" thickBot="1">
      <c r="A68" s="20">
        <v>60</v>
      </c>
      <c r="B68" s="190" t="s">
        <v>15</v>
      </c>
      <c r="C68" s="213"/>
      <c r="D68" s="10" t="s">
        <v>14</v>
      </c>
      <c r="E68" s="56" t="s">
        <v>4</v>
      </c>
      <c r="F68" s="89" t="s">
        <v>397</v>
      </c>
      <c r="G68" s="56" t="s">
        <v>5</v>
      </c>
      <c r="H68" s="126">
        <v>3.82</v>
      </c>
      <c r="I68" s="11">
        <v>330</v>
      </c>
      <c r="J68" s="158">
        <f t="shared" si="0"/>
        <v>1281</v>
      </c>
      <c r="K68" s="315"/>
      <c r="L68" s="323"/>
      <c r="M68" s="181"/>
      <c r="N68" s="181"/>
      <c r="P68" s="181"/>
    </row>
    <row r="69" spans="1:16" s="4" customFormat="1" ht="12.75" customHeight="1">
      <c r="A69" s="32">
        <v>61</v>
      </c>
      <c r="B69" s="65" t="s">
        <v>17</v>
      </c>
      <c r="C69" s="191"/>
      <c r="D69" s="33" t="s">
        <v>16</v>
      </c>
      <c r="E69" s="44" t="s">
        <v>18</v>
      </c>
      <c r="F69" s="60" t="s">
        <v>397</v>
      </c>
      <c r="G69" s="44" t="s">
        <v>5</v>
      </c>
      <c r="H69" s="51">
        <v>3.64</v>
      </c>
      <c r="I69" s="34">
        <v>330</v>
      </c>
      <c r="J69" s="154">
        <f t="shared" si="0"/>
        <v>1221</v>
      </c>
      <c r="K69" s="313">
        <v>1.46</v>
      </c>
      <c r="L69" s="321">
        <f t="shared" si="1"/>
        <v>1.75</v>
      </c>
      <c r="M69" s="181"/>
      <c r="N69" s="181"/>
      <c r="P69" s="181"/>
    </row>
    <row r="70" spans="1:16" s="4" customFormat="1" ht="12.75" customHeight="1">
      <c r="A70" s="13">
        <v>62</v>
      </c>
      <c r="B70" s="43" t="s">
        <v>20</v>
      </c>
      <c r="C70" s="191"/>
      <c r="D70" s="6" t="s">
        <v>19</v>
      </c>
      <c r="E70" s="45" t="s">
        <v>18</v>
      </c>
      <c r="F70" s="59" t="s">
        <v>397</v>
      </c>
      <c r="G70" s="45" t="s">
        <v>5</v>
      </c>
      <c r="H70" s="47">
        <v>3.64</v>
      </c>
      <c r="I70" s="3">
        <v>330</v>
      </c>
      <c r="J70" s="155">
        <f t="shared" si="0"/>
        <v>1221</v>
      </c>
      <c r="K70" s="314"/>
      <c r="L70" s="322"/>
      <c r="M70" s="181"/>
      <c r="N70" s="181"/>
      <c r="P70" s="181"/>
    </row>
    <row r="71" spans="1:16" s="4" customFormat="1" ht="12.75" customHeight="1">
      <c r="A71" s="13">
        <v>63</v>
      </c>
      <c r="B71" s="43" t="s">
        <v>22</v>
      </c>
      <c r="C71" s="191"/>
      <c r="D71" s="6" t="s">
        <v>21</v>
      </c>
      <c r="E71" s="45" t="s">
        <v>18</v>
      </c>
      <c r="F71" s="59" t="s">
        <v>397</v>
      </c>
      <c r="G71" s="45" t="s">
        <v>5</v>
      </c>
      <c r="H71" s="47">
        <v>3.64</v>
      </c>
      <c r="I71" s="3">
        <v>330</v>
      </c>
      <c r="J71" s="155">
        <f t="shared" si="0"/>
        <v>1221</v>
      </c>
      <c r="K71" s="314"/>
      <c r="L71" s="322"/>
      <c r="M71" s="181"/>
      <c r="N71" s="181"/>
      <c r="P71" s="181"/>
    </row>
    <row r="72" spans="1:16" s="4" customFormat="1" ht="12.75" customHeight="1">
      <c r="A72" s="13">
        <v>64</v>
      </c>
      <c r="B72" s="43" t="s">
        <v>24</v>
      </c>
      <c r="C72" s="191"/>
      <c r="D72" s="6" t="s">
        <v>23</v>
      </c>
      <c r="E72" s="45" t="s">
        <v>18</v>
      </c>
      <c r="F72" s="59" t="s">
        <v>397</v>
      </c>
      <c r="G72" s="45" t="s">
        <v>5</v>
      </c>
      <c r="H72" s="47">
        <v>3.64</v>
      </c>
      <c r="I72" s="3">
        <v>330</v>
      </c>
      <c r="J72" s="155">
        <f t="shared" si="0"/>
        <v>1221</v>
      </c>
      <c r="K72" s="314"/>
      <c r="L72" s="322"/>
      <c r="M72" s="181"/>
      <c r="N72" s="181"/>
      <c r="P72" s="181"/>
    </row>
    <row r="73" spans="1:16" s="4" customFormat="1" ht="12.75" customHeight="1">
      <c r="A73" s="13">
        <v>65</v>
      </c>
      <c r="B73" s="43" t="s">
        <v>26</v>
      </c>
      <c r="C73" s="191"/>
      <c r="D73" s="6" t="s">
        <v>25</v>
      </c>
      <c r="E73" s="45" t="s">
        <v>18</v>
      </c>
      <c r="F73" s="59" t="s">
        <v>397</v>
      </c>
      <c r="G73" s="45" t="s">
        <v>5</v>
      </c>
      <c r="H73" s="47">
        <v>3.64</v>
      </c>
      <c r="I73" s="3">
        <v>330</v>
      </c>
      <c r="J73" s="155">
        <f t="shared" ref="J73:J136" si="3">ROUND(H73*I73+20,0)</f>
        <v>1221</v>
      </c>
      <c r="K73" s="314"/>
      <c r="L73" s="322"/>
      <c r="M73" s="181"/>
      <c r="N73" s="181"/>
      <c r="P73" s="181"/>
    </row>
    <row r="74" spans="1:16" s="4" customFormat="1" ht="12.75" customHeight="1" thickBot="1">
      <c r="A74" s="14">
        <v>66</v>
      </c>
      <c r="B74" s="66" t="s">
        <v>28</v>
      </c>
      <c r="C74" s="191"/>
      <c r="D74" s="15" t="s">
        <v>27</v>
      </c>
      <c r="E74" s="46" t="s">
        <v>18</v>
      </c>
      <c r="F74" s="61" t="s">
        <v>397</v>
      </c>
      <c r="G74" s="46" t="s">
        <v>5</v>
      </c>
      <c r="H74" s="52">
        <v>3.64</v>
      </c>
      <c r="I74" s="16">
        <v>330</v>
      </c>
      <c r="J74" s="156">
        <f t="shared" si="3"/>
        <v>1221</v>
      </c>
      <c r="K74" s="315"/>
      <c r="L74" s="323"/>
      <c r="M74" s="181"/>
      <c r="N74" s="181"/>
      <c r="P74" s="181"/>
    </row>
    <row r="75" spans="1:16" ht="12.75" customHeight="1">
      <c r="A75" s="21">
        <v>67</v>
      </c>
      <c r="B75" s="189" t="s">
        <v>186</v>
      </c>
      <c r="C75" s="212"/>
      <c r="D75" s="12" t="s">
        <v>185</v>
      </c>
      <c r="E75" s="63" t="s">
        <v>4</v>
      </c>
      <c r="F75" s="88" t="s">
        <v>397</v>
      </c>
      <c r="G75" s="63" t="s">
        <v>5</v>
      </c>
      <c r="H75" s="64">
        <v>2.94</v>
      </c>
      <c r="I75" s="9">
        <v>360</v>
      </c>
      <c r="J75" s="157">
        <f t="shared" si="3"/>
        <v>1078</v>
      </c>
      <c r="K75" s="313">
        <v>1.29</v>
      </c>
      <c r="L75" s="321">
        <f t="shared" ref="L75:L116" si="4">ROUND(K75*1.2,2)</f>
        <v>1.55</v>
      </c>
      <c r="M75" s="181"/>
      <c r="N75" s="181"/>
      <c r="P75" s="181"/>
    </row>
    <row r="76" spans="1:16" s="4" customFormat="1" ht="12.75" customHeight="1">
      <c r="A76" s="13">
        <v>68</v>
      </c>
      <c r="B76" s="43" t="s">
        <v>188</v>
      </c>
      <c r="C76" s="191"/>
      <c r="D76" s="6" t="s">
        <v>187</v>
      </c>
      <c r="E76" s="45" t="s">
        <v>4</v>
      </c>
      <c r="F76" s="59" t="s">
        <v>397</v>
      </c>
      <c r="G76" s="45" t="s">
        <v>5</v>
      </c>
      <c r="H76" s="47">
        <v>2.94</v>
      </c>
      <c r="I76" s="3">
        <v>360</v>
      </c>
      <c r="J76" s="155">
        <f t="shared" si="3"/>
        <v>1078</v>
      </c>
      <c r="K76" s="314"/>
      <c r="L76" s="322"/>
      <c r="M76" s="181"/>
      <c r="N76" s="181"/>
      <c r="P76" s="181"/>
    </row>
    <row r="77" spans="1:16" s="4" customFormat="1" ht="12.75" customHeight="1">
      <c r="A77" s="13">
        <v>69</v>
      </c>
      <c r="B77" s="43" t="s">
        <v>190</v>
      </c>
      <c r="C77" s="191"/>
      <c r="D77" s="6" t="s">
        <v>189</v>
      </c>
      <c r="E77" s="45" t="s">
        <v>4</v>
      </c>
      <c r="F77" s="59" t="s">
        <v>397</v>
      </c>
      <c r="G77" s="45" t="s">
        <v>5</v>
      </c>
      <c r="H77" s="47">
        <v>2.94</v>
      </c>
      <c r="I77" s="3">
        <v>360</v>
      </c>
      <c r="J77" s="155">
        <f t="shared" si="3"/>
        <v>1078</v>
      </c>
      <c r="K77" s="314"/>
      <c r="L77" s="322"/>
      <c r="M77" s="181"/>
      <c r="N77" s="181"/>
      <c r="P77" s="181"/>
    </row>
    <row r="78" spans="1:16" s="4" customFormat="1" ht="12.75" customHeight="1">
      <c r="A78" s="13">
        <v>70</v>
      </c>
      <c r="B78" s="43" t="s">
        <v>192</v>
      </c>
      <c r="C78" s="191"/>
      <c r="D78" s="6" t="s">
        <v>191</v>
      </c>
      <c r="E78" s="45" t="s">
        <v>4</v>
      </c>
      <c r="F78" s="59" t="s">
        <v>397</v>
      </c>
      <c r="G78" s="45" t="s">
        <v>5</v>
      </c>
      <c r="H78" s="47">
        <v>2.94</v>
      </c>
      <c r="I78" s="3">
        <v>360</v>
      </c>
      <c r="J78" s="155">
        <f t="shared" si="3"/>
        <v>1078</v>
      </c>
      <c r="K78" s="314"/>
      <c r="L78" s="322"/>
      <c r="M78" s="181"/>
      <c r="N78" s="181"/>
      <c r="P78" s="181"/>
    </row>
    <row r="79" spans="1:16" s="4" customFormat="1" ht="12.75" customHeight="1">
      <c r="A79" s="13">
        <v>71</v>
      </c>
      <c r="B79" s="43" t="s">
        <v>194</v>
      </c>
      <c r="C79" s="191"/>
      <c r="D79" s="6" t="s">
        <v>193</v>
      </c>
      <c r="E79" s="45" t="s">
        <v>4</v>
      </c>
      <c r="F79" s="59" t="s">
        <v>397</v>
      </c>
      <c r="G79" s="45" t="s">
        <v>5</v>
      </c>
      <c r="H79" s="47">
        <v>2.94</v>
      </c>
      <c r="I79" s="3">
        <v>360</v>
      </c>
      <c r="J79" s="155">
        <f t="shared" si="3"/>
        <v>1078</v>
      </c>
      <c r="K79" s="314"/>
      <c r="L79" s="322"/>
      <c r="M79" s="181"/>
      <c r="N79" s="181"/>
      <c r="P79" s="181"/>
    </row>
    <row r="80" spans="1:16" s="4" customFormat="1" ht="12.75" customHeight="1" thickBot="1">
      <c r="A80" s="20">
        <v>72</v>
      </c>
      <c r="B80" s="190" t="s">
        <v>196</v>
      </c>
      <c r="C80" s="213"/>
      <c r="D80" s="10" t="s">
        <v>195</v>
      </c>
      <c r="E80" s="56" t="s">
        <v>4</v>
      </c>
      <c r="F80" s="89" t="s">
        <v>397</v>
      </c>
      <c r="G80" s="56" t="s">
        <v>5</v>
      </c>
      <c r="H80" s="53">
        <v>2.94</v>
      </c>
      <c r="I80" s="11">
        <v>360</v>
      </c>
      <c r="J80" s="158">
        <f t="shared" si="3"/>
        <v>1078</v>
      </c>
      <c r="K80" s="315"/>
      <c r="L80" s="323"/>
      <c r="M80" s="181"/>
      <c r="N80" s="181"/>
      <c r="P80" s="181"/>
    </row>
    <row r="81" spans="1:16" s="4" customFormat="1" ht="12.75" customHeight="1">
      <c r="A81" s="32">
        <v>73</v>
      </c>
      <c r="B81" s="65" t="s">
        <v>198</v>
      </c>
      <c r="C81" s="191"/>
      <c r="D81" s="33" t="s">
        <v>197</v>
      </c>
      <c r="E81" s="44" t="s">
        <v>18</v>
      </c>
      <c r="F81" s="60" t="s">
        <v>397</v>
      </c>
      <c r="G81" s="44" t="s">
        <v>5</v>
      </c>
      <c r="H81" s="51">
        <v>2.76</v>
      </c>
      <c r="I81" s="34">
        <v>360</v>
      </c>
      <c r="J81" s="154">
        <f t="shared" si="3"/>
        <v>1014</v>
      </c>
      <c r="K81" s="313">
        <v>1.32</v>
      </c>
      <c r="L81" s="316">
        <f t="shared" si="4"/>
        <v>1.58</v>
      </c>
      <c r="M81" s="181"/>
      <c r="N81" s="181"/>
      <c r="P81" s="181"/>
    </row>
    <row r="82" spans="1:16" s="4" customFormat="1" ht="12.75" customHeight="1">
      <c r="A82" s="13">
        <v>74</v>
      </c>
      <c r="B82" s="43" t="s">
        <v>200</v>
      </c>
      <c r="C82" s="191"/>
      <c r="D82" s="6" t="s">
        <v>199</v>
      </c>
      <c r="E82" s="45" t="s">
        <v>18</v>
      </c>
      <c r="F82" s="59" t="s">
        <v>397</v>
      </c>
      <c r="G82" s="45" t="s">
        <v>5</v>
      </c>
      <c r="H82" s="47">
        <v>2.76</v>
      </c>
      <c r="I82" s="3">
        <v>360</v>
      </c>
      <c r="J82" s="155">
        <f t="shared" si="3"/>
        <v>1014</v>
      </c>
      <c r="K82" s="314"/>
      <c r="L82" s="317"/>
      <c r="M82" s="181"/>
      <c r="N82" s="181"/>
      <c r="P82" s="181"/>
    </row>
    <row r="83" spans="1:16" s="4" customFormat="1" ht="12.75" customHeight="1">
      <c r="A83" s="13">
        <v>75</v>
      </c>
      <c r="B83" s="43" t="s">
        <v>202</v>
      </c>
      <c r="C83" s="191"/>
      <c r="D83" s="6" t="s">
        <v>201</v>
      </c>
      <c r="E83" s="45" t="s">
        <v>18</v>
      </c>
      <c r="F83" s="59" t="s">
        <v>397</v>
      </c>
      <c r="G83" s="45" t="s">
        <v>5</v>
      </c>
      <c r="H83" s="47">
        <v>2.76</v>
      </c>
      <c r="I83" s="3">
        <v>360</v>
      </c>
      <c r="J83" s="155">
        <f t="shared" si="3"/>
        <v>1014</v>
      </c>
      <c r="K83" s="314"/>
      <c r="L83" s="317"/>
      <c r="M83" s="181"/>
      <c r="N83" s="181"/>
      <c r="P83" s="181"/>
    </row>
    <row r="84" spans="1:16" s="4" customFormat="1" ht="12.75" customHeight="1">
      <c r="A84" s="13">
        <v>76</v>
      </c>
      <c r="B84" s="43" t="s">
        <v>204</v>
      </c>
      <c r="C84" s="191"/>
      <c r="D84" s="6" t="s">
        <v>203</v>
      </c>
      <c r="E84" s="45" t="s">
        <v>18</v>
      </c>
      <c r="F84" s="59" t="s">
        <v>397</v>
      </c>
      <c r="G84" s="45" t="s">
        <v>5</v>
      </c>
      <c r="H84" s="47">
        <v>2.76</v>
      </c>
      <c r="I84" s="3">
        <v>360</v>
      </c>
      <c r="J84" s="155">
        <f t="shared" si="3"/>
        <v>1014</v>
      </c>
      <c r="K84" s="314"/>
      <c r="L84" s="317"/>
      <c r="M84" s="181"/>
      <c r="N84" s="181"/>
      <c r="P84" s="181"/>
    </row>
    <row r="85" spans="1:16" s="4" customFormat="1" ht="12.75" customHeight="1">
      <c r="A85" s="13">
        <v>77</v>
      </c>
      <c r="B85" s="43" t="s">
        <v>206</v>
      </c>
      <c r="C85" s="191"/>
      <c r="D85" s="6" t="s">
        <v>205</v>
      </c>
      <c r="E85" s="45" t="s">
        <v>18</v>
      </c>
      <c r="F85" s="59" t="s">
        <v>397</v>
      </c>
      <c r="G85" s="45" t="s">
        <v>5</v>
      </c>
      <c r="H85" s="47">
        <v>2.76</v>
      </c>
      <c r="I85" s="3">
        <v>360</v>
      </c>
      <c r="J85" s="155">
        <f t="shared" si="3"/>
        <v>1014</v>
      </c>
      <c r="K85" s="314"/>
      <c r="L85" s="317"/>
      <c r="M85" s="181"/>
      <c r="N85" s="181"/>
      <c r="P85" s="181"/>
    </row>
    <row r="86" spans="1:16" s="4" customFormat="1" ht="12.75" customHeight="1" thickBot="1">
      <c r="A86" s="20">
        <v>78</v>
      </c>
      <c r="B86" s="190" t="s">
        <v>208</v>
      </c>
      <c r="C86" s="191"/>
      <c r="D86" s="10" t="s">
        <v>207</v>
      </c>
      <c r="E86" s="56" t="s">
        <v>18</v>
      </c>
      <c r="F86" s="89" t="s">
        <v>397</v>
      </c>
      <c r="G86" s="56" t="s">
        <v>5</v>
      </c>
      <c r="H86" s="53">
        <v>2.76</v>
      </c>
      <c r="I86" s="11">
        <v>360</v>
      </c>
      <c r="J86" s="158">
        <f t="shared" si="3"/>
        <v>1014</v>
      </c>
      <c r="K86" s="315"/>
      <c r="L86" s="318"/>
      <c r="M86" s="181"/>
      <c r="N86" s="181"/>
      <c r="P86" s="181"/>
    </row>
    <row r="87" spans="1:16" s="4" customFormat="1" ht="12.75" customHeight="1">
      <c r="A87" s="32">
        <v>79</v>
      </c>
      <c r="B87" s="65" t="s">
        <v>560</v>
      </c>
      <c r="C87" s="212"/>
      <c r="D87" s="33" t="s">
        <v>77</v>
      </c>
      <c r="E87" s="44" t="s">
        <v>31</v>
      </c>
      <c r="F87" s="60" t="s">
        <v>399</v>
      </c>
      <c r="G87" s="44" t="s">
        <v>5</v>
      </c>
      <c r="H87" s="51">
        <v>3</v>
      </c>
      <c r="I87" s="34">
        <v>360</v>
      </c>
      <c r="J87" s="154">
        <f t="shared" si="3"/>
        <v>1100</v>
      </c>
      <c r="K87" s="313">
        <v>1.29</v>
      </c>
      <c r="L87" s="316">
        <f t="shared" si="4"/>
        <v>1.55</v>
      </c>
      <c r="M87" s="181"/>
      <c r="N87" s="181"/>
      <c r="P87" s="181"/>
    </row>
    <row r="88" spans="1:16" s="4" customFormat="1" ht="12.75" customHeight="1">
      <c r="A88" s="13">
        <v>80</v>
      </c>
      <c r="B88" s="43" t="s">
        <v>561</v>
      </c>
      <c r="C88" s="191"/>
      <c r="D88" s="6" t="s">
        <v>78</v>
      </c>
      <c r="E88" s="45" t="s">
        <v>31</v>
      </c>
      <c r="F88" s="59" t="s">
        <v>399</v>
      </c>
      <c r="G88" s="45" t="s">
        <v>5</v>
      </c>
      <c r="H88" s="64">
        <v>3</v>
      </c>
      <c r="I88" s="3">
        <v>360</v>
      </c>
      <c r="J88" s="155">
        <f t="shared" si="3"/>
        <v>1100</v>
      </c>
      <c r="K88" s="314"/>
      <c r="L88" s="317"/>
      <c r="M88" s="181"/>
      <c r="N88" s="181"/>
      <c r="P88" s="181"/>
    </row>
    <row r="89" spans="1:16" s="4" customFormat="1" ht="12.75" customHeight="1">
      <c r="A89" s="13">
        <v>81</v>
      </c>
      <c r="B89" s="43" t="s">
        <v>562</v>
      </c>
      <c r="C89" s="191"/>
      <c r="D89" s="6" t="s">
        <v>79</v>
      </c>
      <c r="E89" s="45" t="s">
        <v>31</v>
      </c>
      <c r="F89" s="59" t="s">
        <v>399</v>
      </c>
      <c r="G89" s="45" t="s">
        <v>5</v>
      </c>
      <c r="H89" s="64">
        <v>3</v>
      </c>
      <c r="I89" s="3">
        <v>360</v>
      </c>
      <c r="J89" s="155">
        <f t="shared" si="3"/>
        <v>1100</v>
      </c>
      <c r="K89" s="314"/>
      <c r="L89" s="317"/>
      <c r="M89" s="181"/>
      <c r="N89" s="181"/>
      <c r="P89" s="181"/>
    </row>
    <row r="90" spans="1:16" s="4" customFormat="1" ht="12.75" customHeight="1">
      <c r="A90" s="13">
        <v>82</v>
      </c>
      <c r="B90" s="43" t="s">
        <v>563</v>
      </c>
      <c r="C90" s="191"/>
      <c r="D90" s="6" t="s">
        <v>80</v>
      </c>
      <c r="E90" s="45" t="s">
        <v>31</v>
      </c>
      <c r="F90" s="59" t="s">
        <v>399</v>
      </c>
      <c r="G90" s="45" t="s">
        <v>5</v>
      </c>
      <c r="H90" s="64">
        <v>3</v>
      </c>
      <c r="I90" s="3">
        <v>360</v>
      </c>
      <c r="J90" s="155">
        <f t="shared" si="3"/>
        <v>1100</v>
      </c>
      <c r="K90" s="314"/>
      <c r="L90" s="317"/>
      <c r="M90" s="181"/>
      <c r="N90" s="181"/>
      <c r="P90" s="181"/>
    </row>
    <row r="91" spans="1:16" s="4" customFormat="1" ht="12.75" customHeight="1">
      <c r="A91" s="13">
        <v>83</v>
      </c>
      <c r="B91" s="43" t="s">
        <v>564</v>
      </c>
      <c r="C91" s="191"/>
      <c r="D91" s="6" t="s">
        <v>81</v>
      </c>
      <c r="E91" s="45" t="s">
        <v>31</v>
      </c>
      <c r="F91" s="59" t="s">
        <v>399</v>
      </c>
      <c r="G91" s="45" t="s">
        <v>5</v>
      </c>
      <c r="H91" s="64">
        <v>3</v>
      </c>
      <c r="I91" s="3">
        <v>360</v>
      </c>
      <c r="J91" s="155">
        <f t="shared" si="3"/>
        <v>1100</v>
      </c>
      <c r="K91" s="314"/>
      <c r="L91" s="317"/>
      <c r="M91" s="181"/>
      <c r="N91" s="181"/>
      <c r="P91" s="181"/>
    </row>
    <row r="92" spans="1:16" s="4" customFormat="1" ht="12.75" customHeight="1" thickBot="1">
      <c r="A92" s="14">
        <v>84</v>
      </c>
      <c r="B92" s="66" t="s">
        <v>565</v>
      </c>
      <c r="C92" s="213"/>
      <c r="D92" s="15" t="s">
        <v>82</v>
      </c>
      <c r="E92" s="46" t="s">
        <v>31</v>
      </c>
      <c r="F92" s="61" t="s">
        <v>399</v>
      </c>
      <c r="G92" s="46" t="s">
        <v>5</v>
      </c>
      <c r="H92" s="115">
        <v>3</v>
      </c>
      <c r="I92" s="16">
        <v>360</v>
      </c>
      <c r="J92" s="156">
        <f t="shared" si="3"/>
        <v>1100</v>
      </c>
      <c r="K92" s="315"/>
      <c r="L92" s="318"/>
      <c r="M92" s="181"/>
      <c r="N92" s="181"/>
      <c r="P92" s="181"/>
    </row>
    <row r="93" spans="1:16" s="4" customFormat="1" ht="12.75" customHeight="1">
      <c r="A93" s="21">
        <v>85</v>
      </c>
      <c r="B93" s="189" t="s">
        <v>566</v>
      </c>
      <c r="C93" s="191"/>
      <c r="D93" s="12" t="s">
        <v>71</v>
      </c>
      <c r="E93" s="63" t="s">
        <v>31</v>
      </c>
      <c r="F93" s="88" t="s">
        <v>399</v>
      </c>
      <c r="G93" s="63" t="s">
        <v>5</v>
      </c>
      <c r="H93" s="64">
        <v>2.98</v>
      </c>
      <c r="I93" s="9">
        <v>360</v>
      </c>
      <c r="J93" s="157">
        <f t="shared" si="3"/>
        <v>1093</v>
      </c>
      <c r="K93" s="313">
        <v>1.31</v>
      </c>
      <c r="L93" s="321">
        <f t="shared" si="4"/>
        <v>1.57</v>
      </c>
      <c r="M93" s="181"/>
      <c r="N93" s="181"/>
      <c r="P93" s="181"/>
    </row>
    <row r="94" spans="1:16" s="4" customFormat="1" ht="12.75" customHeight="1">
      <c r="A94" s="13">
        <v>86</v>
      </c>
      <c r="B94" s="43" t="s">
        <v>567</v>
      </c>
      <c r="C94" s="191"/>
      <c r="D94" s="6" t="s">
        <v>72</v>
      </c>
      <c r="E94" s="45" t="s">
        <v>31</v>
      </c>
      <c r="F94" s="59" t="s">
        <v>399</v>
      </c>
      <c r="G94" s="45" t="s">
        <v>5</v>
      </c>
      <c r="H94" s="64">
        <v>2.98</v>
      </c>
      <c r="I94" s="3">
        <v>360</v>
      </c>
      <c r="J94" s="155">
        <f t="shared" si="3"/>
        <v>1093</v>
      </c>
      <c r="K94" s="314"/>
      <c r="L94" s="322"/>
      <c r="M94" s="181"/>
      <c r="N94" s="181"/>
      <c r="P94" s="181"/>
    </row>
    <row r="95" spans="1:16" s="4" customFormat="1" ht="12.75" customHeight="1">
      <c r="A95" s="13">
        <v>87</v>
      </c>
      <c r="B95" s="43" t="s">
        <v>568</v>
      </c>
      <c r="C95" s="191"/>
      <c r="D95" s="6" t="s">
        <v>73</v>
      </c>
      <c r="E95" s="45" t="s">
        <v>31</v>
      </c>
      <c r="F95" s="59" t="s">
        <v>399</v>
      </c>
      <c r="G95" s="45" t="s">
        <v>5</v>
      </c>
      <c r="H95" s="64">
        <v>2.98</v>
      </c>
      <c r="I95" s="3">
        <v>360</v>
      </c>
      <c r="J95" s="155">
        <f t="shared" si="3"/>
        <v>1093</v>
      </c>
      <c r="K95" s="314"/>
      <c r="L95" s="322"/>
      <c r="M95" s="181"/>
      <c r="N95" s="181"/>
      <c r="P95" s="181"/>
    </row>
    <row r="96" spans="1:16" s="4" customFormat="1" ht="12.75" customHeight="1">
      <c r="A96" s="13">
        <v>88</v>
      </c>
      <c r="B96" s="43" t="s">
        <v>569</v>
      </c>
      <c r="C96" s="191"/>
      <c r="D96" s="6" t="s">
        <v>74</v>
      </c>
      <c r="E96" s="45" t="s">
        <v>31</v>
      </c>
      <c r="F96" s="59" t="s">
        <v>399</v>
      </c>
      <c r="G96" s="45" t="s">
        <v>5</v>
      </c>
      <c r="H96" s="64">
        <v>2.98</v>
      </c>
      <c r="I96" s="3">
        <v>360</v>
      </c>
      <c r="J96" s="155">
        <f t="shared" si="3"/>
        <v>1093</v>
      </c>
      <c r="K96" s="314"/>
      <c r="L96" s="322"/>
      <c r="M96" s="181"/>
      <c r="N96" s="181"/>
      <c r="P96" s="181"/>
    </row>
    <row r="97" spans="1:16" s="4" customFormat="1" ht="12.75" customHeight="1">
      <c r="A97" s="13">
        <v>89</v>
      </c>
      <c r="B97" s="43" t="s">
        <v>570</v>
      </c>
      <c r="C97" s="191"/>
      <c r="D97" s="6" t="s">
        <v>75</v>
      </c>
      <c r="E97" s="45" t="s">
        <v>31</v>
      </c>
      <c r="F97" s="59" t="s">
        <v>399</v>
      </c>
      <c r="G97" s="45" t="s">
        <v>5</v>
      </c>
      <c r="H97" s="64">
        <v>2.98</v>
      </c>
      <c r="I97" s="3">
        <v>360</v>
      </c>
      <c r="J97" s="155">
        <f t="shared" si="3"/>
        <v>1093</v>
      </c>
      <c r="K97" s="314"/>
      <c r="L97" s="322"/>
      <c r="M97" s="181"/>
      <c r="N97" s="181"/>
      <c r="P97" s="181"/>
    </row>
    <row r="98" spans="1:16" s="4" customFormat="1" ht="12.75" customHeight="1" thickBot="1">
      <c r="A98" s="14">
        <v>90</v>
      </c>
      <c r="B98" s="66" t="s">
        <v>571</v>
      </c>
      <c r="C98" s="191"/>
      <c r="D98" s="15" t="s">
        <v>76</v>
      </c>
      <c r="E98" s="46" t="s">
        <v>31</v>
      </c>
      <c r="F98" s="61" t="s">
        <v>399</v>
      </c>
      <c r="G98" s="46" t="s">
        <v>5</v>
      </c>
      <c r="H98" s="64">
        <v>2.98</v>
      </c>
      <c r="I98" s="16">
        <v>360</v>
      </c>
      <c r="J98" s="156">
        <f t="shared" si="3"/>
        <v>1093</v>
      </c>
      <c r="K98" s="315"/>
      <c r="L98" s="323"/>
      <c r="M98" s="181"/>
      <c r="N98" s="181"/>
      <c r="P98" s="181"/>
    </row>
    <row r="99" spans="1:16" s="4" customFormat="1" ht="12.75" customHeight="1">
      <c r="A99" s="32">
        <v>91</v>
      </c>
      <c r="B99" s="65" t="s">
        <v>356</v>
      </c>
      <c r="C99" s="212"/>
      <c r="D99" s="33" t="s">
        <v>355</v>
      </c>
      <c r="E99" s="44" t="s">
        <v>357</v>
      </c>
      <c r="F99" s="60" t="s">
        <v>400</v>
      </c>
      <c r="G99" s="44" t="s">
        <v>5</v>
      </c>
      <c r="H99" s="51">
        <v>1.67</v>
      </c>
      <c r="I99" s="34">
        <v>720</v>
      </c>
      <c r="J99" s="154">
        <f t="shared" si="3"/>
        <v>1222</v>
      </c>
      <c r="K99" s="313">
        <v>0.69</v>
      </c>
      <c r="L99" s="316">
        <f t="shared" si="4"/>
        <v>0.83</v>
      </c>
      <c r="M99" s="181"/>
      <c r="N99" s="181"/>
      <c r="P99" s="181"/>
    </row>
    <row r="100" spans="1:16" s="4" customFormat="1" ht="12.75" customHeight="1">
      <c r="A100" s="13">
        <v>92</v>
      </c>
      <c r="B100" s="43" t="s">
        <v>359</v>
      </c>
      <c r="C100" s="191"/>
      <c r="D100" s="6" t="s">
        <v>358</v>
      </c>
      <c r="E100" s="45" t="s">
        <v>357</v>
      </c>
      <c r="F100" s="59" t="s">
        <v>400</v>
      </c>
      <c r="G100" s="45" t="s">
        <v>5</v>
      </c>
      <c r="H100" s="47">
        <v>1.67</v>
      </c>
      <c r="I100" s="3">
        <v>720</v>
      </c>
      <c r="J100" s="155">
        <f t="shared" si="3"/>
        <v>1222</v>
      </c>
      <c r="K100" s="314"/>
      <c r="L100" s="317"/>
      <c r="M100" s="181"/>
      <c r="N100" s="181"/>
      <c r="P100" s="181"/>
    </row>
    <row r="101" spans="1:16" s="4" customFormat="1" ht="12.75" customHeight="1">
      <c r="A101" s="13">
        <v>93</v>
      </c>
      <c r="B101" s="43" t="s">
        <v>361</v>
      </c>
      <c r="C101" s="191"/>
      <c r="D101" s="6" t="s">
        <v>360</v>
      </c>
      <c r="E101" s="45" t="s">
        <v>357</v>
      </c>
      <c r="F101" s="59" t="s">
        <v>400</v>
      </c>
      <c r="G101" s="45" t="s">
        <v>5</v>
      </c>
      <c r="H101" s="47">
        <v>1.67</v>
      </c>
      <c r="I101" s="3">
        <v>720</v>
      </c>
      <c r="J101" s="155">
        <f t="shared" si="3"/>
        <v>1222</v>
      </c>
      <c r="K101" s="314"/>
      <c r="L101" s="317"/>
      <c r="M101" s="181"/>
      <c r="N101" s="181"/>
      <c r="P101" s="181"/>
    </row>
    <row r="102" spans="1:16" s="4" customFormat="1" ht="12.75" customHeight="1">
      <c r="A102" s="13">
        <v>94</v>
      </c>
      <c r="B102" s="43" t="s">
        <v>363</v>
      </c>
      <c r="C102" s="191"/>
      <c r="D102" s="6" t="s">
        <v>362</v>
      </c>
      <c r="E102" s="45" t="s">
        <v>357</v>
      </c>
      <c r="F102" s="59" t="s">
        <v>400</v>
      </c>
      <c r="G102" s="45" t="s">
        <v>5</v>
      </c>
      <c r="H102" s="47">
        <v>1.67</v>
      </c>
      <c r="I102" s="3">
        <v>720</v>
      </c>
      <c r="J102" s="155">
        <f t="shared" si="3"/>
        <v>1222</v>
      </c>
      <c r="K102" s="314"/>
      <c r="L102" s="317"/>
      <c r="M102" s="181"/>
      <c r="N102" s="181"/>
      <c r="P102" s="181"/>
    </row>
    <row r="103" spans="1:16" s="4" customFormat="1" ht="12.75" customHeight="1">
      <c r="A103" s="13">
        <v>95</v>
      </c>
      <c r="B103" s="43" t="s">
        <v>365</v>
      </c>
      <c r="C103" s="191"/>
      <c r="D103" s="6" t="s">
        <v>364</v>
      </c>
      <c r="E103" s="45" t="s">
        <v>357</v>
      </c>
      <c r="F103" s="59" t="s">
        <v>400</v>
      </c>
      <c r="G103" s="45" t="s">
        <v>5</v>
      </c>
      <c r="H103" s="47">
        <v>1.67</v>
      </c>
      <c r="I103" s="3">
        <v>720</v>
      </c>
      <c r="J103" s="155">
        <f t="shared" si="3"/>
        <v>1222</v>
      </c>
      <c r="K103" s="314"/>
      <c r="L103" s="317"/>
      <c r="M103" s="181"/>
      <c r="N103" s="181"/>
      <c r="P103" s="181"/>
    </row>
    <row r="104" spans="1:16" s="4" customFormat="1" ht="12.75" customHeight="1" thickBot="1">
      <c r="A104" s="14">
        <v>96</v>
      </c>
      <c r="B104" s="66" t="s">
        <v>367</v>
      </c>
      <c r="C104" s="213"/>
      <c r="D104" s="15" t="s">
        <v>366</v>
      </c>
      <c r="E104" s="46" t="s">
        <v>357</v>
      </c>
      <c r="F104" s="61" t="s">
        <v>400</v>
      </c>
      <c r="G104" s="46" t="s">
        <v>5</v>
      </c>
      <c r="H104" s="52">
        <v>1.67</v>
      </c>
      <c r="I104" s="16">
        <v>720</v>
      </c>
      <c r="J104" s="156">
        <f t="shared" si="3"/>
        <v>1222</v>
      </c>
      <c r="K104" s="315"/>
      <c r="L104" s="318"/>
      <c r="M104" s="181"/>
      <c r="N104" s="181"/>
      <c r="P104" s="181"/>
    </row>
    <row r="105" spans="1:16" s="4" customFormat="1" ht="12.75" hidden="1" customHeight="1" outlineLevel="1">
      <c r="A105" s="32" t="s">
        <v>524</v>
      </c>
      <c r="B105" s="195" t="s">
        <v>84</v>
      </c>
      <c r="C105" s="210"/>
      <c r="D105" s="37" t="s">
        <v>83</v>
      </c>
      <c r="E105" s="79" t="s">
        <v>31</v>
      </c>
      <c r="F105" s="90" t="s">
        <v>398</v>
      </c>
      <c r="G105" s="79" t="s">
        <v>5</v>
      </c>
      <c r="H105" s="127">
        <v>3.46</v>
      </c>
      <c r="I105" s="38">
        <v>351</v>
      </c>
      <c r="J105" s="159">
        <f t="shared" si="3"/>
        <v>1234</v>
      </c>
      <c r="K105" s="238">
        <v>0.65</v>
      </c>
      <c r="L105" s="135">
        <f t="shared" si="4"/>
        <v>0.78</v>
      </c>
      <c r="M105" s="181"/>
      <c r="N105" s="181"/>
      <c r="P105" s="181"/>
    </row>
    <row r="106" spans="1:16" s="4" customFormat="1" ht="12.75" hidden="1" customHeight="1" outlineLevel="1">
      <c r="A106" s="13" t="s">
        <v>524</v>
      </c>
      <c r="B106" s="196" t="s">
        <v>86</v>
      </c>
      <c r="C106" s="210"/>
      <c r="D106" s="17" t="s">
        <v>85</v>
      </c>
      <c r="E106" s="80" t="s">
        <v>31</v>
      </c>
      <c r="F106" s="91" t="s">
        <v>398</v>
      </c>
      <c r="G106" s="80" t="s">
        <v>5</v>
      </c>
      <c r="H106" s="128">
        <v>3.46</v>
      </c>
      <c r="I106" s="18">
        <v>351</v>
      </c>
      <c r="J106" s="160">
        <f t="shared" si="3"/>
        <v>1234</v>
      </c>
      <c r="K106" s="238">
        <v>0.65</v>
      </c>
      <c r="L106" s="136">
        <f t="shared" si="4"/>
        <v>0.78</v>
      </c>
      <c r="M106" s="181"/>
      <c r="N106" s="181"/>
      <c r="P106" s="181"/>
    </row>
    <row r="107" spans="1:16" s="4" customFormat="1" ht="12.75" hidden="1" customHeight="1" outlineLevel="1">
      <c r="A107" s="13" t="s">
        <v>524</v>
      </c>
      <c r="B107" s="196" t="s">
        <v>88</v>
      </c>
      <c r="C107" s="210"/>
      <c r="D107" s="17" t="s">
        <v>87</v>
      </c>
      <c r="E107" s="80" t="s">
        <v>31</v>
      </c>
      <c r="F107" s="91" t="s">
        <v>398</v>
      </c>
      <c r="G107" s="80" t="s">
        <v>5</v>
      </c>
      <c r="H107" s="128">
        <v>3.46</v>
      </c>
      <c r="I107" s="18">
        <v>351</v>
      </c>
      <c r="J107" s="160">
        <f t="shared" si="3"/>
        <v>1234</v>
      </c>
      <c r="K107" s="238">
        <v>0.65</v>
      </c>
      <c r="L107" s="136">
        <f t="shared" si="4"/>
        <v>0.78</v>
      </c>
      <c r="M107" s="181"/>
      <c r="N107" s="181"/>
      <c r="P107" s="181"/>
    </row>
    <row r="108" spans="1:16" s="4" customFormat="1" ht="12.75" hidden="1" customHeight="1" outlineLevel="1">
      <c r="A108" s="13" t="s">
        <v>524</v>
      </c>
      <c r="B108" s="196" t="s">
        <v>90</v>
      </c>
      <c r="C108" s="210"/>
      <c r="D108" s="17" t="s">
        <v>89</v>
      </c>
      <c r="E108" s="80" t="s">
        <v>31</v>
      </c>
      <c r="F108" s="91" t="s">
        <v>398</v>
      </c>
      <c r="G108" s="80" t="s">
        <v>5</v>
      </c>
      <c r="H108" s="128">
        <v>3.46</v>
      </c>
      <c r="I108" s="18">
        <v>351</v>
      </c>
      <c r="J108" s="160">
        <f t="shared" si="3"/>
        <v>1234</v>
      </c>
      <c r="K108" s="238">
        <v>0.65</v>
      </c>
      <c r="L108" s="136">
        <f t="shared" si="4"/>
        <v>0.78</v>
      </c>
      <c r="M108" s="181"/>
      <c r="N108" s="181"/>
      <c r="P108" s="181"/>
    </row>
    <row r="109" spans="1:16" s="4" customFormat="1" ht="12.75" hidden="1" customHeight="1" outlineLevel="1">
      <c r="A109" s="13" t="s">
        <v>524</v>
      </c>
      <c r="B109" s="196" t="s">
        <v>92</v>
      </c>
      <c r="C109" s="210"/>
      <c r="D109" s="17" t="s">
        <v>91</v>
      </c>
      <c r="E109" s="80" t="s">
        <v>31</v>
      </c>
      <c r="F109" s="91" t="s">
        <v>398</v>
      </c>
      <c r="G109" s="80" t="s">
        <v>5</v>
      </c>
      <c r="H109" s="128">
        <v>3.46</v>
      </c>
      <c r="I109" s="18">
        <v>351</v>
      </c>
      <c r="J109" s="160">
        <f t="shared" si="3"/>
        <v>1234</v>
      </c>
      <c r="K109" s="238">
        <v>0.65</v>
      </c>
      <c r="L109" s="136">
        <f t="shared" si="4"/>
        <v>0.78</v>
      </c>
      <c r="M109" s="181"/>
      <c r="N109" s="181"/>
      <c r="P109" s="181"/>
    </row>
    <row r="110" spans="1:16" s="4" customFormat="1" ht="12.75" hidden="1" customHeight="1" outlineLevel="1">
      <c r="A110" s="13" t="s">
        <v>524</v>
      </c>
      <c r="B110" s="196" t="s">
        <v>94</v>
      </c>
      <c r="C110" s="210"/>
      <c r="D110" s="17" t="s">
        <v>93</v>
      </c>
      <c r="E110" s="80" t="s">
        <v>31</v>
      </c>
      <c r="F110" s="91" t="s">
        <v>398</v>
      </c>
      <c r="G110" s="80" t="s">
        <v>5</v>
      </c>
      <c r="H110" s="128">
        <v>3.46</v>
      </c>
      <c r="I110" s="18">
        <v>351</v>
      </c>
      <c r="J110" s="160">
        <f t="shared" si="3"/>
        <v>1234</v>
      </c>
      <c r="K110" s="238">
        <v>0.65</v>
      </c>
      <c r="L110" s="136">
        <f t="shared" si="4"/>
        <v>0.78</v>
      </c>
      <c r="M110" s="181"/>
      <c r="N110" s="181"/>
      <c r="P110" s="181"/>
    </row>
    <row r="111" spans="1:16" s="4" customFormat="1" ht="12.75" hidden="1" customHeight="1" outlineLevel="1">
      <c r="A111" s="13" t="s">
        <v>524</v>
      </c>
      <c r="B111" s="196" t="s">
        <v>109</v>
      </c>
      <c r="C111" s="210"/>
      <c r="D111" s="17" t="s">
        <v>108</v>
      </c>
      <c r="E111" s="80" t="s">
        <v>110</v>
      </c>
      <c r="F111" s="91" t="s">
        <v>398</v>
      </c>
      <c r="G111" s="80" t="s">
        <v>5</v>
      </c>
      <c r="H111" s="128">
        <v>1.66</v>
      </c>
      <c r="I111" s="18">
        <v>702</v>
      </c>
      <c r="J111" s="160">
        <f t="shared" si="3"/>
        <v>1185</v>
      </c>
      <c r="K111" s="238">
        <v>0.65</v>
      </c>
      <c r="L111" s="136">
        <f t="shared" si="4"/>
        <v>0.78</v>
      </c>
      <c r="M111" s="181"/>
      <c r="N111" s="181"/>
      <c r="P111" s="181"/>
    </row>
    <row r="112" spans="1:16" s="4" customFormat="1" ht="12.75" hidden="1" customHeight="1" outlineLevel="1">
      <c r="A112" s="13" t="s">
        <v>524</v>
      </c>
      <c r="B112" s="196" t="s">
        <v>112</v>
      </c>
      <c r="C112" s="210"/>
      <c r="D112" s="17" t="s">
        <v>111</v>
      </c>
      <c r="E112" s="80" t="s">
        <v>110</v>
      </c>
      <c r="F112" s="91" t="s">
        <v>398</v>
      </c>
      <c r="G112" s="80" t="s">
        <v>5</v>
      </c>
      <c r="H112" s="128">
        <v>1.66</v>
      </c>
      <c r="I112" s="18">
        <v>702</v>
      </c>
      <c r="J112" s="160">
        <f t="shared" si="3"/>
        <v>1185</v>
      </c>
      <c r="K112" s="238">
        <v>0.65</v>
      </c>
      <c r="L112" s="136">
        <f t="shared" si="4"/>
        <v>0.78</v>
      </c>
      <c r="M112" s="181"/>
      <c r="N112" s="181"/>
      <c r="P112" s="181"/>
    </row>
    <row r="113" spans="1:16" s="4" customFormat="1" ht="12.75" hidden="1" customHeight="1" outlineLevel="1">
      <c r="A113" s="13" t="s">
        <v>524</v>
      </c>
      <c r="B113" s="196" t="s">
        <v>114</v>
      </c>
      <c r="C113" s="210"/>
      <c r="D113" s="17" t="s">
        <v>113</v>
      </c>
      <c r="E113" s="80" t="s">
        <v>110</v>
      </c>
      <c r="F113" s="91" t="s">
        <v>398</v>
      </c>
      <c r="G113" s="80" t="s">
        <v>5</v>
      </c>
      <c r="H113" s="128">
        <v>1.66</v>
      </c>
      <c r="I113" s="18">
        <v>702</v>
      </c>
      <c r="J113" s="160">
        <f t="shared" si="3"/>
        <v>1185</v>
      </c>
      <c r="K113" s="238">
        <v>0.65</v>
      </c>
      <c r="L113" s="136">
        <f t="shared" si="4"/>
        <v>0.78</v>
      </c>
      <c r="M113" s="181"/>
      <c r="N113" s="181"/>
      <c r="P113" s="181"/>
    </row>
    <row r="114" spans="1:16" s="4" customFormat="1" ht="12.75" hidden="1" customHeight="1" outlineLevel="1">
      <c r="A114" s="13" t="s">
        <v>524</v>
      </c>
      <c r="B114" s="196" t="s">
        <v>116</v>
      </c>
      <c r="C114" s="210"/>
      <c r="D114" s="17" t="s">
        <v>115</v>
      </c>
      <c r="E114" s="80" t="s">
        <v>110</v>
      </c>
      <c r="F114" s="91" t="s">
        <v>398</v>
      </c>
      <c r="G114" s="80" t="s">
        <v>5</v>
      </c>
      <c r="H114" s="128">
        <v>1.66</v>
      </c>
      <c r="I114" s="18">
        <v>702</v>
      </c>
      <c r="J114" s="160">
        <f t="shared" si="3"/>
        <v>1185</v>
      </c>
      <c r="K114" s="238">
        <v>0.65</v>
      </c>
      <c r="L114" s="136">
        <f t="shared" si="4"/>
        <v>0.78</v>
      </c>
      <c r="M114" s="181"/>
      <c r="N114" s="181"/>
      <c r="P114" s="181"/>
    </row>
    <row r="115" spans="1:16" s="4" customFormat="1" ht="12.75" hidden="1" customHeight="1" outlineLevel="1">
      <c r="A115" s="13" t="s">
        <v>524</v>
      </c>
      <c r="B115" s="196" t="s">
        <v>118</v>
      </c>
      <c r="C115" s="210"/>
      <c r="D115" s="17" t="s">
        <v>117</v>
      </c>
      <c r="E115" s="80" t="s">
        <v>110</v>
      </c>
      <c r="F115" s="91" t="s">
        <v>398</v>
      </c>
      <c r="G115" s="80" t="s">
        <v>5</v>
      </c>
      <c r="H115" s="128">
        <v>1.66</v>
      </c>
      <c r="I115" s="18">
        <v>702</v>
      </c>
      <c r="J115" s="160">
        <f t="shared" si="3"/>
        <v>1185</v>
      </c>
      <c r="K115" s="238">
        <v>0.65</v>
      </c>
      <c r="L115" s="136">
        <f t="shared" si="4"/>
        <v>0.78</v>
      </c>
      <c r="M115" s="181"/>
      <c r="N115" s="181"/>
      <c r="P115" s="181"/>
    </row>
    <row r="116" spans="1:16" s="4" customFormat="1" ht="12.75" hidden="1" customHeight="1" outlineLevel="1" thickBot="1">
      <c r="A116" s="14" t="s">
        <v>524</v>
      </c>
      <c r="B116" s="197" t="s">
        <v>120</v>
      </c>
      <c r="C116" s="210"/>
      <c r="D116" s="39" t="s">
        <v>119</v>
      </c>
      <c r="E116" s="81" t="s">
        <v>110</v>
      </c>
      <c r="F116" s="92" t="s">
        <v>398</v>
      </c>
      <c r="G116" s="81" t="s">
        <v>5</v>
      </c>
      <c r="H116" s="129">
        <v>1.66</v>
      </c>
      <c r="I116" s="40">
        <v>702</v>
      </c>
      <c r="J116" s="161">
        <f t="shared" si="3"/>
        <v>1185</v>
      </c>
      <c r="K116" s="238">
        <v>0.65</v>
      </c>
      <c r="L116" s="137">
        <f t="shared" si="4"/>
        <v>0.78</v>
      </c>
      <c r="M116" s="181"/>
      <c r="N116" s="181"/>
      <c r="P116" s="181"/>
    </row>
    <row r="117" spans="1:16" s="4" customFormat="1" ht="12.75" customHeight="1" collapsed="1">
      <c r="A117" s="21">
        <f>A104+1</f>
        <v>97</v>
      </c>
      <c r="B117" s="189" t="s">
        <v>122</v>
      </c>
      <c r="C117" s="191"/>
      <c r="D117" s="12" t="s">
        <v>121</v>
      </c>
      <c r="E117" s="63" t="s">
        <v>123</v>
      </c>
      <c r="F117" s="88"/>
      <c r="G117" s="63" t="s">
        <v>5</v>
      </c>
      <c r="H117" s="64">
        <v>0.67</v>
      </c>
      <c r="I117" s="9">
        <v>2106</v>
      </c>
      <c r="J117" s="157">
        <f t="shared" si="3"/>
        <v>1431</v>
      </c>
      <c r="K117" s="314">
        <v>0.3</v>
      </c>
      <c r="L117" s="316">
        <f>ROUND(K117*1.2,2)</f>
        <v>0.36</v>
      </c>
      <c r="M117" s="181"/>
      <c r="N117" s="181"/>
      <c r="P117" s="181"/>
    </row>
    <row r="118" spans="1:16" s="4" customFormat="1" ht="12.75" customHeight="1">
      <c r="A118" s="13">
        <f>A117+1</f>
        <v>98</v>
      </c>
      <c r="B118" s="43" t="s">
        <v>125</v>
      </c>
      <c r="C118" s="191"/>
      <c r="D118" s="6" t="s">
        <v>124</v>
      </c>
      <c r="E118" s="45" t="s">
        <v>123</v>
      </c>
      <c r="F118" s="59"/>
      <c r="G118" s="45" t="s">
        <v>5</v>
      </c>
      <c r="H118" s="64">
        <v>0.67</v>
      </c>
      <c r="I118" s="3">
        <v>2106</v>
      </c>
      <c r="J118" s="155">
        <f t="shared" si="3"/>
        <v>1431</v>
      </c>
      <c r="K118" s="314"/>
      <c r="L118" s="317"/>
      <c r="M118" s="181"/>
      <c r="N118" s="181"/>
      <c r="P118" s="181"/>
    </row>
    <row r="119" spans="1:16" s="4" customFormat="1" ht="12.75" customHeight="1">
      <c r="A119" s="13">
        <f t="shared" ref="A119:A182" si="5">A118+1</f>
        <v>99</v>
      </c>
      <c r="B119" s="43" t="s">
        <v>127</v>
      </c>
      <c r="C119" s="191"/>
      <c r="D119" s="6" t="s">
        <v>126</v>
      </c>
      <c r="E119" s="45" t="s">
        <v>123</v>
      </c>
      <c r="F119" s="59"/>
      <c r="G119" s="45" t="s">
        <v>5</v>
      </c>
      <c r="H119" s="64">
        <v>0.67</v>
      </c>
      <c r="I119" s="3">
        <v>2106</v>
      </c>
      <c r="J119" s="155">
        <f t="shared" si="3"/>
        <v>1431</v>
      </c>
      <c r="K119" s="314"/>
      <c r="L119" s="317"/>
      <c r="M119" s="181"/>
      <c r="N119" s="181"/>
      <c r="P119" s="181"/>
    </row>
    <row r="120" spans="1:16" s="4" customFormat="1" ht="12.75" customHeight="1">
      <c r="A120" s="13">
        <f t="shared" si="5"/>
        <v>100</v>
      </c>
      <c r="B120" s="43" t="s">
        <v>129</v>
      </c>
      <c r="C120" s="191"/>
      <c r="D120" s="6" t="s">
        <v>128</v>
      </c>
      <c r="E120" s="45" t="s">
        <v>123</v>
      </c>
      <c r="F120" s="59"/>
      <c r="G120" s="45" t="s">
        <v>5</v>
      </c>
      <c r="H120" s="64">
        <v>0.67</v>
      </c>
      <c r="I120" s="3">
        <v>2106</v>
      </c>
      <c r="J120" s="155">
        <f t="shared" si="3"/>
        <v>1431</v>
      </c>
      <c r="K120" s="314"/>
      <c r="L120" s="317"/>
      <c r="M120" s="181"/>
      <c r="N120" s="181"/>
      <c r="P120" s="181"/>
    </row>
    <row r="121" spans="1:16" s="4" customFormat="1" ht="12.75" customHeight="1">
      <c r="A121" s="13">
        <f t="shared" si="5"/>
        <v>101</v>
      </c>
      <c r="B121" s="43" t="s">
        <v>131</v>
      </c>
      <c r="C121" s="191"/>
      <c r="D121" s="6" t="s">
        <v>130</v>
      </c>
      <c r="E121" s="45" t="s">
        <v>123</v>
      </c>
      <c r="F121" s="59"/>
      <c r="G121" s="45" t="s">
        <v>5</v>
      </c>
      <c r="H121" s="64">
        <v>0.67</v>
      </c>
      <c r="I121" s="3">
        <v>2106</v>
      </c>
      <c r="J121" s="155">
        <f t="shared" si="3"/>
        <v>1431</v>
      </c>
      <c r="K121" s="314"/>
      <c r="L121" s="317"/>
      <c r="M121" s="181"/>
      <c r="N121" s="181"/>
      <c r="P121" s="181"/>
    </row>
    <row r="122" spans="1:16" s="4" customFormat="1" ht="12.75" customHeight="1" thickBot="1">
      <c r="A122" s="20">
        <f t="shared" si="5"/>
        <v>102</v>
      </c>
      <c r="B122" s="190" t="s">
        <v>133</v>
      </c>
      <c r="C122" s="191"/>
      <c r="D122" s="10" t="s">
        <v>132</v>
      </c>
      <c r="E122" s="56" t="s">
        <v>123</v>
      </c>
      <c r="F122" s="89"/>
      <c r="G122" s="56" t="s">
        <v>5</v>
      </c>
      <c r="H122" s="130">
        <v>0.67</v>
      </c>
      <c r="I122" s="11">
        <v>2106</v>
      </c>
      <c r="J122" s="158">
        <f t="shared" si="3"/>
        <v>1431</v>
      </c>
      <c r="K122" s="315"/>
      <c r="L122" s="318"/>
      <c r="M122" s="181"/>
      <c r="N122" s="181"/>
      <c r="P122" s="181"/>
    </row>
    <row r="123" spans="1:16" s="4" customFormat="1" ht="12.75" customHeight="1">
      <c r="A123" s="32">
        <f t="shared" si="5"/>
        <v>103</v>
      </c>
      <c r="B123" s="65" t="s">
        <v>135</v>
      </c>
      <c r="C123" s="212"/>
      <c r="D123" s="33" t="s">
        <v>134</v>
      </c>
      <c r="E123" s="44" t="s">
        <v>123</v>
      </c>
      <c r="F123" s="60"/>
      <c r="G123" s="44" t="s">
        <v>5</v>
      </c>
      <c r="H123" s="51">
        <v>0.71</v>
      </c>
      <c r="I123" s="48">
        <v>2106</v>
      </c>
      <c r="J123" s="154">
        <f t="shared" si="3"/>
        <v>1515</v>
      </c>
      <c r="K123" s="313">
        <v>0.35</v>
      </c>
      <c r="L123" s="321">
        <f t="shared" ref="L123:L135" si="6">ROUND(K123*1.2,2)</f>
        <v>0.42</v>
      </c>
      <c r="M123" s="181"/>
      <c r="N123" s="181"/>
      <c r="P123" s="181"/>
    </row>
    <row r="124" spans="1:16" s="4" customFormat="1" ht="12.75" customHeight="1">
      <c r="A124" s="13">
        <f t="shared" si="5"/>
        <v>104</v>
      </c>
      <c r="B124" s="43" t="s">
        <v>137</v>
      </c>
      <c r="C124" s="191"/>
      <c r="D124" s="6" t="s">
        <v>136</v>
      </c>
      <c r="E124" s="45" t="s">
        <v>123</v>
      </c>
      <c r="F124" s="59"/>
      <c r="G124" s="45" t="s">
        <v>5</v>
      </c>
      <c r="H124" s="47">
        <v>0.71</v>
      </c>
      <c r="I124" s="49">
        <v>2106</v>
      </c>
      <c r="J124" s="155">
        <f t="shared" si="3"/>
        <v>1515</v>
      </c>
      <c r="K124" s="314"/>
      <c r="L124" s="322"/>
      <c r="M124" s="181"/>
      <c r="N124" s="181"/>
      <c r="P124" s="181"/>
    </row>
    <row r="125" spans="1:16" s="4" customFormat="1" ht="12.75" customHeight="1">
      <c r="A125" s="13">
        <f t="shared" si="5"/>
        <v>105</v>
      </c>
      <c r="B125" s="43" t="s">
        <v>139</v>
      </c>
      <c r="C125" s="191"/>
      <c r="D125" s="6" t="s">
        <v>138</v>
      </c>
      <c r="E125" s="45" t="s">
        <v>123</v>
      </c>
      <c r="F125" s="59"/>
      <c r="G125" s="45" t="s">
        <v>5</v>
      </c>
      <c r="H125" s="47">
        <v>0.71</v>
      </c>
      <c r="I125" s="49">
        <v>2106</v>
      </c>
      <c r="J125" s="155">
        <f t="shared" si="3"/>
        <v>1515</v>
      </c>
      <c r="K125" s="314"/>
      <c r="L125" s="322"/>
      <c r="M125" s="181"/>
      <c r="N125" s="181"/>
      <c r="P125" s="181"/>
    </row>
    <row r="126" spans="1:16" s="4" customFormat="1" ht="12.75" customHeight="1">
      <c r="A126" s="13">
        <f t="shared" si="5"/>
        <v>106</v>
      </c>
      <c r="B126" s="43" t="s">
        <v>141</v>
      </c>
      <c r="C126" s="191"/>
      <c r="D126" s="6" t="s">
        <v>140</v>
      </c>
      <c r="E126" s="45" t="s">
        <v>123</v>
      </c>
      <c r="F126" s="59"/>
      <c r="G126" s="45" t="s">
        <v>5</v>
      </c>
      <c r="H126" s="47">
        <v>0.71</v>
      </c>
      <c r="I126" s="49">
        <v>2106</v>
      </c>
      <c r="J126" s="155">
        <f t="shared" si="3"/>
        <v>1515</v>
      </c>
      <c r="K126" s="314"/>
      <c r="L126" s="322"/>
      <c r="M126" s="181"/>
      <c r="N126" s="181"/>
      <c r="P126" s="181"/>
    </row>
    <row r="127" spans="1:16" s="4" customFormat="1" ht="12.75" customHeight="1">
      <c r="A127" s="13">
        <f t="shared" si="5"/>
        <v>107</v>
      </c>
      <c r="B127" s="43" t="s">
        <v>143</v>
      </c>
      <c r="C127" s="191"/>
      <c r="D127" s="6" t="s">
        <v>142</v>
      </c>
      <c r="E127" s="45" t="s">
        <v>123</v>
      </c>
      <c r="F127" s="59"/>
      <c r="G127" s="45" t="s">
        <v>5</v>
      </c>
      <c r="H127" s="47">
        <v>0.71</v>
      </c>
      <c r="I127" s="49">
        <v>2106</v>
      </c>
      <c r="J127" s="155">
        <f t="shared" si="3"/>
        <v>1515</v>
      </c>
      <c r="K127" s="314"/>
      <c r="L127" s="322"/>
      <c r="M127" s="181"/>
      <c r="N127" s="181"/>
      <c r="P127" s="181"/>
    </row>
    <row r="128" spans="1:16" s="4" customFormat="1" ht="12.75" customHeight="1" thickBot="1">
      <c r="A128" s="14">
        <f t="shared" si="5"/>
        <v>108</v>
      </c>
      <c r="B128" s="66" t="s">
        <v>145</v>
      </c>
      <c r="C128" s="213"/>
      <c r="D128" s="15" t="s">
        <v>144</v>
      </c>
      <c r="E128" s="46" t="s">
        <v>123</v>
      </c>
      <c r="F128" s="61"/>
      <c r="G128" s="46" t="s">
        <v>5</v>
      </c>
      <c r="H128" s="52">
        <v>0.71</v>
      </c>
      <c r="I128" s="50">
        <v>2106</v>
      </c>
      <c r="J128" s="156">
        <f t="shared" si="3"/>
        <v>1515</v>
      </c>
      <c r="K128" s="315"/>
      <c r="L128" s="323"/>
      <c r="M128" s="181"/>
      <c r="N128" s="181"/>
      <c r="P128" s="181"/>
    </row>
    <row r="129" spans="1:16" s="4" customFormat="1" ht="12.75" customHeight="1">
      <c r="A129" s="21">
        <f t="shared" si="5"/>
        <v>109</v>
      </c>
      <c r="B129" s="189" t="s">
        <v>147</v>
      </c>
      <c r="C129" s="191"/>
      <c r="D129" s="12" t="s">
        <v>146</v>
      </c>
      <c r="E129" s="63" t="s">
        <v>148</v>
      </c>
      <c r="F129" s="88"/>
      <c r="G129" s="63" t="s">
        <v>5</v>
      </c>
      <c r="H129" s="64">
        <v>0.35</v>
      </c>
      <c r="I129" s="9">
        <v>4212</v>
      </c>
      <c r="J129" s="157">
        <f t="shared" si="3"/>
        <v>1494</v>
      </c>
      <c r="K129" s="313">
        <v>0.08</v>
      </c>
      <c r="L129" s="321">
        <f t="shared" si="6"/>
        <v>0.1</v>
      </c>
      <c r="M129" s="181"/>
      <c r="N129" s="181"/>
      <c r="P129" s="181"/>
    </row>
    <row r="130" spans="1:16" s="4" customFormat="1" ht="12.75" customHeight="1">
      <c r="A130" s="13">
        <f t="shared" si="5"/>
        <v>110</v>
      </c>
      <c r="B130" s="43" t="s">
        <v>150</v>
      </c>
      <c r="C130" s="191"/>
      <c r="D130" s="6" t="s">
        <v>149</v>
      </c>
      <c r="E130" s="45" t="s">
        <v>148</v>
      </c>
      <c r="F130" s="59"/>
      <c r="G130" s="45" t="s">
        <v>5</v>
      </c>
      <c r="H130" s="47">
        <v>0.35</v>
      </c>
      <c r="I130" s="3">
        <v>4212</v>
      </c>
      <c r="J130" s="155">
        <f t="shared" si="3"/>
        <v>1494</v>
      </c>
      <c r="K130" s="314"/>
      <c r="L130" s="322"/>
      <c r="M130" s="181"/>
      <c r="N130" s="181"/>
      <c r="P130" s="181"/>
    </row>
    <row r="131" spans="1:16" s="4" customFormat="1" ht="12.75" customHeight="1">
      <c r="A131" s="13">
        <f t="shared" si="5"/>
        <v>111</v>
      </c>
      <c r="B131" s="43" t="s">
        <v>152</v>
      </c>
      <c r="C131" s="191"/>
      <c r="D131" s="6" t="s">
        <v>151</v>
      </c>
      <c r="E131" s="45" t="s">
        <v>148</v>
      </c>
      <c r="F131" s="59"/>
      <c r="G131" s="45" t="s">
        <v>5</v>
      </c>
      <c r="H131" s="47">
        <v>0.35</v>
      </c>
      <c r="I131" s="3">
        <v>4212</v>
      </c>
      <c r="J131" s="155">
        <f t="shared" si="3"/>
        <v>1494</v>
      </c>
      <c r="K131" s="314"/>
      <c r="L131" s="322"/>
      <c r="M131" s="181"/>
      <c r="N131" s="181"/>
      <c r="P131" s="181"/>
    </row>
    <row r="132" spans="1:16" s="4" customFormat="1" ht="12.75" customHeight="1">
      <c r="A132" s="13">
        <f t="shared" si="5"/>
        <v>112</v>
      </c>
      <c r="B132" s="43" t="s">
        <v>154</v>
      </c>
      <c r="C132" s="191"/>
      <c r="D132" s="6" t="s">
        <v>153</v>
      </c>
      <c r="E132" s="45" t="s">
        <v>148</v>
      </c>
      <c r="F132" s="59"/>
      <c r="G132" s="45" t="s">
        <v>5</v>
      </c>
      <c r="H132" s="47">
        <v>0.35</v>
      </c>
      <c r="I132" s="3">
        <v>4212</v>
      </c>
      <c r="J132" s="155">
        <f t="shared" si="3"/>
        <v>1494</v>
      </c>
      <c r="K132" s="314"/>
      <c r="L132" s="322"/>
      <c r="M132" s="181"/>
      <c r="N132" s="181"/>
      <c r="P132" s="181"/>
    </row>
    <row r="133" spans="1:16" s="4" customFormat="1" ht="12.75" customHeight="1">
      <c r="A133" s="13">
        <f t="shared" si="5"/>
        <v>113</v>
      </c>
      <c r="B133" s="43" t="s">
        <v>156</v>
      </c>
      <c r="C133" s="191"/>
      <c r="D133" s="6" t="s">
        <v>155</v>
      </c>
      <c r="E133" s="45" t="s">
        <v>148</v>
      </c>
      <c r="F133" s="59"/>
      <c r="G133" s="45" t="s">
        <v>5</v>
      </c>
      <c r="H133" s="47">
        <v>0.35</v>
      </c>
      <c r="I133" s="3">
        <v>4212</v>
      </c>
      <c r="J133" s="155">
        <f t="shared" si="3"/>
        <v>1494</v>
      </c>
      <c r="K133" s="314"/>
      <c r="L133" s="322"/>
      <c r="M133" s="181"/>
      <c r="N133" s="181"/>
      <c r="P133" s="181"/>
    </row>
    <row r="134" spans="1:16" s="4" customFormat="1" ht="12.75" customHeight="1" thickBot="1">
      <c r="A134" s="14">
        <f t="shared" si="5"/>
        <v>114</v>
      </c>
      <c r="B134" s="66" t="s">
        <v>158</v>
      </c>
      <c r="C134" s="191"/>
      <c r="D134" s="15" t="s">
        <v>157</v>
      </c>
      <c r="E134" s="46" t="s">
        <v>148</v>
      </c>
      <c r="F134" s="61"/>
      <c r="G134" s="46" t="s">
        <v>5</v>
      </c>
      <c r="H134" s="52">
        <v>0.35</v>
      </c>
      <c r="I134" s="16">
        <v>4212</v>
      </c>
      <c r="J134" s="156">
        <f t="shared" si="3"/>
        <v>1494</v>
      </c>
      <c r="K134" s="315"/>
      <c r="L134" s="323"/>
      <c r="M134" s="181"/>
      <c r="N134" s="181"/>
      <c r="P134" s="181"/>
    </row>
    <row r="135" spans="1:16" s="4" customFormat="1" ht="12.75" customHeight="1">
      <c r="A135" s="32">
        <f t="shared" si="5"/>
        <v>115</v>
      </c>
      <c r="B135" s="65" t="s">
        <v>160</v>
      </c>
      <c r="C135" s="212"/>
      <c r="D135" s="33" t="s">
        <v>159</v>
      </c>
      <c r="E135" s="44" t="s">
        <v>161</v>
      </c>
      <c r="F135" s="60"/>
      <c r="G135" s="44" t="s">
        <v>5</v>
      </c>
      <c r="H135" s="51">
        <v>0.28999999999999998</v>
      </c>
      <c r="I135" s="34">
        <v>4212</v>
      </c>
      <c r="J135" s="154">
        <f t="shared" si="3"/>
        <v>1241</v>
      </c>
      <c r="K135" s="313">
        <v>0.08</v>
      </c>
      <c r="L135" s="321">
        <f t="shared" si="6"/>
        <v>0.1</v>
      </c>
      <c r="M135" s="181"/>
      <c r="N135" s="181"/>
      <c r="P135" s="181"/>
    </row>
    <row r="136" spans="1:16" s="4" customFormat="1" ht="12.75" customHeight="1">
      <c r="A136" s="13">
        <f t="shared" si="5"/>
        <v>116</v>
      </c>
      <c r="B136" s="43" t="s">
        <v>163</v>
      </c>
      <c r="C136" s="191"/>
      <c r="D136" s="6" t="s">
        <v>162</v>
      </c>
      <c r="E136" s="45" t="s">
        <v>161</v>
      </c>
      <c r="F136" s="59"/>
      <c r="G136" s="45" t="s">
        <v>5</v>
      </c>
      <c r="H136" s="47">
        <v>0.28999999999999998</v>
      </c>
      <c r="I136" s="3">
        <v>4212</v>
      </c>
      <c r="J136" s="155">
        <f t="shared" si="3"/>
        <v>1241</v>
      </c>
      <c r="K136" s="314"/>
      <c r="L136" s="322"/>
      <c r="M136" s="181"/>
      <c r="N136" s="181"/>
      <c r="P136" s="181"/>
    </row>
    <row r="137" spans="1:16" s="4" customFormat="1" ht="12.75" customHeight="1">
      <c r="A137" s="13">
        <f t="shared" si="5"/>
        <v>117</v>
      </c>
      <c r="B137" s="43" t="s">
        <v>165</v>
      </c>
      <c r="C137" s="191"/>
      <c r="D137" s="6" t="s">
        <v>164</v>
      </c>
      <c r="E137" s="45" t="s">
        <v>161</v>
      </c>
      <c r="F137" s="59"/>
      <c r="G137" s="45" t="s">
        <v>5</v>
      </c>
      <c r="H137" s="47">
        <v>0.28999999999999998</v>
      </c>
      <c r="I137" s="3">
        <v>4212</v>
      </c>
      <c r="J137" s="155">
        <f>ROUND(H137*I137+20,0)</f>
        <v>1241</v>
      </c>
      <c r="K137" s="314"/>
      <c r="L137" s="322"/>
      <c r="M137" s="181"/>
      <c r="N137" s="181"/>
      <c r="P137" s="181"/>
    </row>
    <row r="138" spans="1:16" s="4" customFormat="1" ht="12.75" customHeight="1">
      <c r="A138" s="13">
        <f t="shared" si="5"/>
        <v>118</v>
      </c>
      <c r="B138" s="43" t="s">
        <v>167</v>
      </c>
      <c r="C138" s="191"/>
      <c r="D138" s="6" t="s">
        <v>166</v>
      </c>
      <c r="E138" s="45" t="s">
        <v>161</v>
      </c>
      <c r="F138" s="59"/>
      <c r="G138" s="45" t="s">
        <v>5</v>
      </c>
      <c r="H138" s="47">
        <v>0.28999999999999998</v>
      </c>
      <c r="I138" s="3">
        <v>4212</v>
      </c>
      <c r="J138" s="155">
        <f>ROUND(H138*I138+20,0)</f>
        <v>1241</v>
      </c>
      <c r="K138" s="314"/>
      <c r="L138" s="322"/>
      <c r="M138" s="181"/>
      <c r="N138" s="181"/>
      <c r="P138" s="181"/>
    </row>
    <row r="139" spans="1:16" s="4" customFormat="1" ht="12.75" customHeight="1">
      <c r="A139" s="13">
        <f t="shared" si="5"/>
        <v>119</v>
      </c>
      <c r="B139" s="43" t="s">
        <v>169</v>
      </c>
      <c r="C139" s="191"/>
      <c r="D139" s="6" t="s">
        <v>168</v>
      </c>
      <c r="E139" s="45" t="s">
        <v>161</v>
      </c>
      <c r="F139" s="59"/>
      <c r="G139" s="45" t="s">
        <v>5</v>
      </c>
      <c r="H139" s="47">
        <v>0.28999999999999998</v>
      </c>
      <c r="I139" s="3">
        <v>4212</v>
      </c>
      <c r="J139" s="155">
        <f>ROUND(H139*I139+20,0)</f>
        <v>1241</v>
      </c>
      <c r="K139" s="314"/>
      <c r="L139" s="322"/>
      <c r="M139" s="181"/>
      <c r="N139" s="181"/>
      <c r="P139" s="181"/>
    </row>
    <row r="140" spans="1:16" s="4" customFormat="1" ht="12.75" customHeight="1" thickBot="1">
      <c r="A140" s="14">
        <f t="shared" si="5"/>
        <v>120</v>
      </c>
      <c r="B140" s="66" t="s">
        <v>171</v>
      </c>
      <c r="C140" s="213"/>
      <c r="D140" s="15" t="s">
        <v>170</v>
      </c>
      <c r="E140" s="46" t="s">
        <v>161</v>
      </c>
      <c r="F140" s="61"/>
      <c r="G140" s="46" t="s">
        <v>5</v>
      </c>
      <c r="H140" s="52">
        <v>0.28999999999999998</v>
      </c>
      <c r="I140" s="16">
        <v>4212</v>
      </c>
      <c r="J140" s="156">
        <f>ROUND(H140*I140+20,0)</f>
        <v>1241</v>
      </c>
      <c r="K140" s="315"/>
      <c r="L140" s="323"/>
      <c r="M140" s="181"/>
      <c r="N140" s="181"/>
      <c r="P140" s="181"/>
    </row>
    <row r="141" spans="1:16" s="4" customFormat="1" ht="12.75" customHeight="1" thickBot="1">
      <c r="A141" s="110">
        <f t="shared" si="5"/>
        <v>121</v>
      </c>
      <c r="B141" s="204" t="s">
        <v>517</v>
      </c>
      <c r="C141" s="216"/>
      <c r="D141" s="111" t="s">
        <v>518</v>
      </c>
      <c r="E141" s="112" t="s">
        <v>519</v>
      </c>
      <c r="F141" s="113"/>
      <c r="G141" s="112" t="s">
        <v>520</v>
      </c>
      <c r="H141" s="131"/>
      <c r="I141" s="114"/>
      <c r="J141" s="162"/>
      <c r="K141" s="236">
        <v>12.5</v>
      </c>
      <c r="L141" s="140">
        <f>ROUND((K141*1.2),2)</f>
        <v>15</v>
      </c>
      <c r="M141" s="181"/>
      <c r="N141" s="181"/>
      <c r="P141" s="181"/>
    </row>
    <row r="142" spans="1:16" s="4" customFormat="1" ht="12.75" customHeight="1">
      <c r="A142" s="21">
        <v>122</v>
      </c>
      <c r="B142" s="189" t="s">
        <v>257</v>
      </c>
      <c r="C142" s="212"/>
      <c r="D142" s="12" t="s">
        <v>256</v>
      </c>
      <c r="E142" s="63" t="s">
        <v>31</v>
      </c>
      <c r="F142" s="88" t="s">
        <v>401</v>
      </c>
      <c r="G142" s="63" t="s">
        <v>5</v>
      </c>
      <c r="H142" s="64">
        <v>3.55</v>
      </c>
      <c r="I142" s="9">
        <f>330</f>
        <v>330</v>
      </c>
      <c r="J142" s="157">
        <f t="shared" ref="J142:J195" si="7">ROUND(H142*I142+20,0)</f>
        <v>1192</v>
      </c>
      <c r="K142" s="313">
        <v>1.47</v>
      </c>
      <c r="L142" s="316">
        <f>ROUND(K142*1.2,2)</f>
        <v>1.76</v>
      </c>
      <c r="M142" s="181"/>
      <c r="N142" s="181"/>
      <c r="P142" s="181"/>
    </row>
    <row r="143" spans="1:16" s="4" customFormat="1" ht="12.75" customHeight="1">
      <c r="A143" s="13">
        <f t="shared" si="5"/>
        <v>123</v>
      </c>
      <c r="B143" s="43" t="s">
        <v>259</v>
      </c>
      <c r="C143" s="191"/>
      <c r="D143" s="6" t="s">
        <v>258</v>
      </c>
      <c r="E143" s="45" t="s">
        <v>31</v>
      </c>
      <c r="F143" s="59" t="s">
        <v>401</v>
      </c>
      <c r="G143" s="45" t="s">
        <v>5</v>
      </c>
      <c r="H143" s="64">
        <v>3.55</v>
      </c>
      <c r="I143" s="3">
        <f>330</f>
        <v>330</v>
      </c>
      <c r="J143" s="155">
        <f t="shared" si="7"/>
        <v>1192</v>
      </c>
      <c r="K143" s="314"/>
      <c r="L143" s="317"/>
      <c r="M143" s="181"/>
      <c r="N143" s="181"/>
      <c r="P143" s="181"/>
    </row>
    <row r="144" spans="1:16" s="4" customFormat="1" ht="12.75" customHeight="1">
      <c r="A144" s="13">
        <f t="shared" si="5"/>
        <v>124</v>
      </c>
      <c r="B144" s="43" t="s">
        <v>261</v>
      </c>
      <c r="C144" s="191"/>
      <c r="D144" s="6" t="s">
        <v>260</v>
      </c>
      <c r="E144" s="45" t="s">
        <v>31</v>
      </c>
      <c r="F144" s="59" t="s">
        <v>401</v>
      </c>
      <c r="G144" s="45" t="s">
        <v>5</v>
      </c>
      <c r="H144" s="64">
        <v>3.55</v>
      </c>
      <c r="I144" s="3">
        <f>330</f>
        <v>330</v>
      </c>
      <c r="J144" s="155">
        <f t="shared" si="7"/>
        <v>1192</v>
      </c>
      <c r="K144" s="314"/>
      <c r="L144" s="317"/>
      <c r="M144" s="181"/>
      <c r="N144" s="181"/>
      <c r="P144" s="181"/>
    </row>
    <row r="145" spans="1:16" s="4" customFormat="1" ht="12.75" customHeight="1">
      <c r="A145" s="13">
        <f t="shared" si="5"/>
        <v>125</v>
      </c>
      <c r="B145" s="43" t="s">
        <v>263</v>
      </c>
      <c r="C145" s="191"/>
      <c r="D145" s="6" t="s">
        <v>262</v>
      </c>
      <c r="E145" s="45" t="s">
        <v>31</v>
      </c>
      <c r="F145" s="59" t="s">
        <v>401</v>
      </c>
      <c r="G145" s="45" t="s">
        <v>5</v>
      </c>
      <c r="H145" s="64">
        <v>3.55</v>
      </c>
      <c r="I145" s="3">
        <f>330</f>
        <v>330</v>
      </c>
      <c r="J145" s="155">
        <f t="shared" si="7"/>
        <v>1192</v>
      </c>
      <c r="K145" s="314"/>
      <c r="L145" s="317"/>
      <c r="M145" s="181"/>
      <c r="N145" s="181"/>
      <c r="P145" s="181"/>
    </row>
    <row r="146" spans="1:16" s="4" customFormat="1" ht="12.75" customHeight="1">
      <c r="A146" s="13">
        <f t="shared" si="5"/>
        <v>126</v>
      </c>
      <c r="B146" s="43" t="s">
        <v>265</v>
      </c>
      <c r="C146" s="191"/>
      <c r="D146" s="6" t="s">
        <v>264</v>
      </c>
      <c r="E146" s="45" t="s">
        <v>31</v>
      </c>
      <c r="F146" s="59" t="s">
        <v>401</v>
      </c>
      <c r="G146" s="45" t="s">
        <v>5</v>
      </c>
      <c r="H146" s="64">
        <v>3.55</v>
      </c>
      <c r="I146" s="3">
        <f>330</f>
        <v>330</v>
      </c>
      <c r="J146" s="155">
        <f t="shared" si="7"/>
        <v>1192</v>
      </c>
      <c r="K146" s="314"/>
      <c r="L146" s="317"/>
      <c r="M146" s="181"/>
      <c r="N146" s="181"/>
      <c r="P146" s="181"/>
    </row>
    <row r="147" spans="1:16" s="4" customFormat="1" ht="12.75" customHeight="1" thickBot="1">
      <c r="A147" s="20">
        <f t="shared" si="5"/>
        <v>127</v>
      </c>
      <c r="B147" s="190" t="s">
        <v>267</v>
      </c>
      <c r="C147" s="213"/>
      <c r="D147" s="10" t="s">
        <v>266</v>
      </c>
      <c r="E147" s="56" t="s">
        <v>31</v>
      </c>
      <c r="F147" s="89" t="s">
        <v>401</v>
      </c>
      <c r="G147" s="56" t="s">
        <v>5</v>
      </c>
      <c r="H147" s="130">
        <v>3.55</v>
      </c>
      <c r="I147" s="11">
        <f>330</f>
        <v>330</v>
      </c>
      <c r="J147" s="158">
        <f t="shared" si="7"/>
        <v>1192</v>
      </c>
      <c r="K147" s="315"/>
      <c r="L147" s="318"/>
      <c r="M147" s="181"/>
      <c r="N147" s="181"/>
      <c r="P147" s="181"/>
    </row>
    <row r="148" spans="1:16" s="4" customFormat="1" ht="12.75" customHeight="1">
      <c r="A148" s="32">
        <f t="shared" si="5"/>
        <v>128</v>
      </c>
      <c r="B148" s="65" t="s">
        <v>269</v>
      </c>
      <c r="C148" s="191"/>
      <c r="D148" s="33" t="s">
        <v>268</v>
      </c>
      <c r="E148" s="44" t="s">
        <v>18</v>
      </c>
      <c r="F148" s="60" t="s">
        <v>401</v>
      </c>
      <c r="G148" s="44" t="s">
        <v>5</v>
      </c>
      <c r="H148" s="51">
        <v>3.34</v>
      </c>
      <c r="I148" s="34">
        <f>330</f>
        <v>330</v>
      </c>
      <c r="J148" s="154">
        <f t="shared" si="7"/>
        <v>1122</v>
      </c>
      <c r="K148" s="313">
        <v>1.47</v>
      </c>
      <c r="L148" s="316">
        <f t="shared" ref="L148:L196" si="8">ROUND(K148*1.2,2)</f>
        <v>1.76</v>
      </c>
      <c r="M148" s="181"/>
      <c r="N148" s="181"/>
      <c r="P148" s="181"/>
    </row>
    <row r="149" spans="1:16" s="4" customFormat="1" ht="12.75" customHeight="1">
      <c r="A149" s="13">
        <f t="shared" si="5"/>
        <v>129</v>
      </c>
      <c r="B149" s="43" t="s">
        <v>271</v>
      </c>
      <c r="C149" s="191"/>
      <c r="D149" s="6" t="s">
        <v>270</v>
      </c>
      <c r="E149" s="45" t="s">
        <v>18</v>
      </c>
      <c r="F149" s="59" t="s">
        <v>401</v>
      </c>
      <c r="G149" s="45" t="s">
        <v>5</v>
      </c>
      <c r="H149" s="64">
        <v>3.34</v>
      </c>
      <c r="I149" s="3">
        <f>330</f>
        <v>330</v>
      </c>
      <c r="J149" s="155">
        <f t="shared" si="7"/>
        <v>1122</v>
      </c>
      <c r="K149" s="314"/>
      <c r="L149" s="317"/>
      <c r="M149" s="181"/>
      <c r="N149" s="181"/>
      <c r="P149" s="181"/>
    </row>
    <row r="150" spans="1:16" s="4" customFormat="1" ht="12.75" customHeight="1">
      <c r="A150" s="13">
        <f t="shared" si="5"/>
        <v>130</v>
      </c>
      <c r="B150" s="43" t="s">
        <v>273</v>
      </c>
      <c r="C150" s="191"/>
      <c r="D150" s="6" t="s">
        <v>272</v>
      </c>
      <c r="E150" s="45" t="s">
        <v>18</v>
      </c>
      <c r="F150" s="59" t="s">
        <v>401</v>
      </c>
      <c r="G150" s="45" t="s">
        <v>5</v>
      </c>
      <c r="H150" s="64">
        <v>3.34</v>
      </c>
      <c r="I150" s="3">
        <f>330</f>
        <v>330</v>
      </c>
      <c r="J150" s="155">
        <f t="shared" si="7"/>
        <v>1122</v>
      </c>
      <c r="K150" s="314"/>
      <c r="L150" s="317"/>
      <c r="M150" s="181"/>
      <c r="N150" s="181"/>
      <c r="P150" s="181"/>
    </row>
    <row r="151" spans="1:16" s="4" customFormat="1" ht="12.75" customHeight="1">
      <c r="A151" s="13">
        <f t="shared" si="5"/>
        <v>131</v>
      </c>
      <c r="B151" s="43" t="s">
        <v>275</v>
      </c>
      <c r="C151" s="191"/>
      <c r="D151" s="6" t="s">
        <v>274</v>
      </c>
      <c r="E151" s="45" t="s">
        <v>18</v>
      </c>
      <c r="F151" s="59" t="s">
        <v>401</v>
      </c>
      <c r="G151" s="45" t="s">
        <v>5</v>
      </c>
      <c r="H151" s="64">
        <v>3.34</v>
      </c>
      <c r="I151" s="3">
        <f>330</f>
        <v>330</v>
      </c>
      <c r="J151" s="155">
        <f t="shared" si="7"/>
        <v>1122</v>
      </c>
      <c r="K151" s="314"/>
      <c r="L151" s="317"/>
      <c r="M151" s="181"/>
      <c r="N151" s="181"/>
      <c r="P151" s="181"/>
    </row>
    <row r="152" spans="1:16" s="4" customFormat="1" ht="12.75" customHeight="1">
      <c r="A152" s="13">
        <f t="shared" si="5"/>
        <v>132</v>
      </c>
      <c r="B152" s="43" t="s">
        <v>277</v>
      </c>
      <c r="C152" s="191"/>
      <c r="D152" s="6" t="s">
        <v>276</v>
      </c>
      <c r="E152" s="45" t="s">
        <v>18</v>
      </c>
      <c r="F152" s="59" t="s">
        <v>401</v>
      </c>
      <c r="G152" s="45" t="s">
        <v>5</v>
      </c>
      <c r="H152" s="64">
        <v>3.34</v>
      </c>
      <c r="I152" s="3">
        <f>330</f>
        <v>330</v>
      </c>
      <c r="J152" s="155">
        <f t="shared" si="7"/>
        <v>1122</v>
      </c>
      <c r="K152" s="314"/>
      <c r="L152" s="317"/>
      <c r="M152" s="181"/>
      <c r="N152" s="181"/>
      <c r="P152" s="181"/>
    </row>
    <row r="153" spans="1:16" s="4" customFormat="1" ht="12.75" customHeight="1" thickBot="1">
      <c r="A153" s="14">
        <f t="shared" si="5"/>
        <v>133</v>
      </c>
      <c r="B153" s="66" t="s">
        <v>279</v>
      </c>
      <c r="C153" s="191"/>
      <c r="D153" s="15" t="s">
        <v>278</v>
      </c>
      <c r="E153" s="46" t="s">
        <v>18</v>
      </c>
      <c r="F153" s="61" t="s">
        <v>401</v>
      </c>
      <c r="G153" s="46" t="s">
        <v>5</v>
      </c>
      <c r="H153" s="115">
        <v>3.34</v>
      </c>
      <c r="I153" s="16">
        <f>330</f>
        <v>330</v>
      </c>
      <c r="J153" s="156">
        <f t="shared" si="7"/>
        <v>1122</v>
      </c>
      <c r="K153" s="315"/>
      <c r="L153" s="318"/>
      <c r="M153" s="181"/>
      <c r="N153" s="181"/>
      <c r="P153" s="181"/>
    </row>
    <row r="154" spans="1:16" s="4" customFormat="1" ht="12.75" customHeight="1">
      <c r="A154" s="32">
        <f t="shared" si="5"/>
        <v>134</v>
      </c>
      <c r="B154" s="65" t="s">
        <v>281</v>
      </c>
      <c r="C154" s="212"/>
      <c r="D154" s="33" t="s">
        <v>280</v>
      </c>
      <c r="E154" s="44" t="s">
        <v>18</v>
      </c>
      <c r="F154" s="60" t="s">
        <v>401</v>
      </c>
      <c r="G154" s="44" t="s">
        <v>5</v>
      </c>
      <c r="H154" s="51">
        <f t="shared" ref="H154:H159" si="9">2.96</f>
        <v>2.96</v>
      </c>
      <c r="I154" s="34">
        <f>330</f>
        <v>330</v>
      </c>
      <c r="J154" s="154">
        <f t="shared" si="7"/>
        <v>997</v>
      </c>
      <c r="K154" s="313">
        <v>1.47</v>
      </c>
      <c r="L154" s="316">
        <f t="shared" si="8"/>
        <v>1.76</v>
      </c>
      <c r="M154" s="181"/>
      <c r="N154" s="181"/>
      <c r="P154" s="181"/>
    </row>
    <row r="155" spans="1:16" s="4" customFormat="1" ht="12.75" customHeight="1">
      <c r="A155" s="13">
        <f t="shared" si="5"/>
        <v>135</v>
      </c>
      <c r="B155" s="43" t="s">
        <v>283</v>
      </c>
      <c r="C155" s="191"/>
      <c r="D155" s="6" t="s">
        <v>282</v>
      </c>
      <c r="E155" s="45" t="s">
        <v>18</v>
      </c>
      <c r="F155" s="59" t="s">
        <v>401</v>
      </c>
      <c r="G155" s="45" t="s">
        <v>5</v>
      </c>
      <c r="H155" s="47">
        <f t="shared" si="9"/>
        <v>2.96</v>
      </c>
      <c r="I155" s="3">
        <f>330</f>
        <v>330</v>
      </c>
      <c r="J155" s="155">
        <f t="shared" si="7"/>
        <v>997</v>
      </c>
      <c r="K155" s="314"/>
      <c r="L155" s="317"/>
      <c r="M155" s="181"/>
      <c r="N155" s="181"/>
      <c r="P155" s="181"/>
    </row>
    <row r="156" spans="1:16" s="4" customFormat="1" ht="12.75" customHeight="1">
      <c r="A156" s="13">
        <f t="shared" si="5"/>
        <v>136</v>
      </c>
      <c r="B156" s="43" t="s">
        <v>285</v>
      </c>
      <c r="C156" s="191"/>
      <c r="D156" s="6" t="s">
        <v>284</v>
      </c>
      <c r="E156" s="45" t="s">
        <v>18</v>
      </c>
      <c r="F156" s="59" t="s">
        <v>401</v>
      </c>
      <c r="G156" s="45" t="s">
        <v>5</v>
      </c>
      <c r="H156" s="47">
        <f t="shared" si="9"/>
        <v>2.96</v>
      </c>
      <c r="I156" s="3">
        <f>330</f>
        <v>330</v>
      </c>
      <c r="J156" s="155">
        <f t="shared" si="7"/>
        <v>997</v>
      </c>
      <c r="K156" s="314"/>
      <c r="L156" s="317"/>
      <c r="M156" s="181"/>
      <c r="N156" s="181"/>
      <c r="P156" s="181"/>
    </row>
    <row r="157" spans="1:16" s="4" customFormat="1" ht="12.75" customHeight="1">
      <c r="A157" s="13">
        <f t="shared" si="5"/>
        <v>137</v>
      </c>
      <c r="B157" s="43" t="s">
        <v>287</v>
      </c>
      <c r="C157" s="191"/>
      <c r="D157" s="6" t="s">
        <v>286</v>
      </c>
      <c r="E157" s="45" t="s">
        <v>18</v>
      </c>
      <c r="F157" s="59" t="s">
        <v>401</v>
      </c>
      <c r="G157" s="45" t="s">
        <v>5</v>
      </c>
      <c r="H157" s="47">
        <f t="shared" si="9"/>
        <v>2.96</v>
      </c>
      <c r="I157" s="3">
        <f>330</f>
        <v>330</v>
      </c>
      <c r="J157" s="155">
        <f t="shared" si="7"/>
        <v>997</v>
      </c>
      <c r="K157" s="314"/>
      <c r="L157" s="317"/>
      <c r="M157" s="181"/>
      <c r="N157" s="181"/>
      <c r="P157" s="181"/>
    </row>
    <row r="158" spans="1:16" s="4" customFormat="1" ht="12.75" customHeight="1">
      <c r="A158" s="13">
        <f t="shared" si="5"/>
        <v>138</v>
      </c>
      <c r="B158" s="43" t="s">
        <v>289</v>
      </c>
      <c r="C158" s="191"/>
      <c r="D158" s="6" t="s">
        <v>288</v>
      </c>
      <c r="E158" s="45" t="s">
        <v>18</v>
      </c>
      <c r="F158" s="59" t="s">
        <v>401</v>
      </c>
      <c r="G158" s="45" t="s">
        <v>5</v>
      </c>
      <c r="H158" s="47">
        <f t="shared" si="9"/>
        <v>2.96</v>
      </c>
      <c r="I158" s="3">
        <f>330</f>
        <v>330</v>
      </c>
      <c r="J158" s="155">
        <f t="shared" si="7"/>
        <v>997</v>
      </c>
      <c r="K158" s="314"/>
      <c r="L158" s="317"/>
      <c r="M158" s="181"/>
      <c r="N158" s="181"/>
      <c r="P158" s="181"/>
    </row>
    <row r="159" spans="1:16" s="4" customFormat="1" ht="12.75" customHeight="1" thickBot="1">
      <c r="A159" s="14">
        <f t="shared" si="5"/>
        <v>139</v>
      </c>
      <c r="B159" s="66" t="s">
        <v>291</v>
      </c>
      <c r="C159" s="213"/>
      <c r="D159" s="15" t="s">
        <v>290</v>
      </c>
      <c r="E159" s="46" t="s">
        <v>18</v>
      </c>
      <c r="F159" s="61" t="s">
        <v>401</v>
      </c>
      <c r="G159" s="46" t="s">
        <v>5</v>
      </c>
      <c r="H159" s="52">
        <f t="shared" si="9"/>
        <v>2.96</v>
      </c>
      <c r="I159" s="16">
        <f>330</f>
        <v>330</v>
      </c>
      <c r="J159" s="156">
        <f t="shared" si="7"/>
        <v>997</v>
      </c>
      <c r="K159" s="315"/>
      <c r="L159" s="318"/>
      <c r="M159" s="181"/>
      <c r="N159" s="181"/>
      <c r="P159" s="181"/>
    </row>
    <row r="160" spans="1:16" s="4" customFormat="1" ht="12.75" customHeight="1">
      <c r="A160" s="21">
        <f t="shared" si="5"/>
        <v>140</v>
      </c>
      <c r="B160" s="189" t="s">
        <v>293</v>
      </c>
      <c r="C160" s="191"/>
      <c r="D160" s="12" t="s">
        <v>292</v>
      </c>
      <c r="E160" s="63" t="s">
        <v>18</v>
      </c>
      <c r="F160" s="88" t="s">
        <v>401</v>
      </c>
      <c r="G160" s="63" t="s">
        <v>5</v>
      </c>
      <c r="H160" s="64">
        <f t="shared" ref="H160:H165" si="10">3.02</f>
        <v>3.02</v>
      </c>
      <c r="I160" s="9">
        <f>330</f>
        <v>330</v>
      </c>
      <c r="J160" s="157">
        <f t="shared" si="7"/>
        <v>1017</v>
      </c>
      <c r="K160" s="313">
        <v>1.47</v>
      </c>
      <c r="L160" s="316">
        <f t="shared" si="8"/>
        <v>1.76</v>
      </c>
      <c r="M160" s="181"/>
      <c r="N160" s="181"/>
      <c r="P160" s="181"/>
    </row>
    <row r="161" spans="1:16" s="4" customFormat="1" ht="12.75" customHeight="1">
      <c r="A161" s="13">
        <f t="shared" si="5"/>
        <v>141</v>
      </c>
      <c r="B161" s="43" t="s">
        <v>295</v>
      </c>
      <c r="C161" s="191"/>
      <c r="D161" s="6" t="s">
        <v>294</v>
      </c>
      <c r="E161" s="45" t="s">
        <v>18</v>
      </c>
      <c r="F161" s="59" t="s">
        <v>401</v>
      </c>
      <c r="G161" s="45" t="s">
        <v>5</v>
      </c>
      <c r="H161" s="47">
        <f t="shared" si="10"/>
        <v>3.02</v>
      </c>
      <c r="I161" s="3">
        <f>330</f>
        <v>330</v>
      </c>
      <c r="J161" s="155">
        <f t="shared" si="7"/>
        <v>1017</v>
      </c>
      <c r="K161" s="314"/>
      <c r="L161" s="317"/>
      <c r="M161" s="181"/>
      <c r="N161" s="181"/>
      <c r="P161" s="181"/>
    </row>
    <row r="162" spans="1:16" s="4" customFormat="1" ht="12.75" customHeight="1">
      <c r="A162" s="13">
        <f t="shared" si="5"/>
        <v>142</v>
      </c>
      <c r="B162" s="43" t="s">
        <v>297</v>
      </c>
      <c r="C162" s="191"/>
      <c r="D162" s="6" t="s">
        <v>296</v>
      </c>
      <c r="E162" s="45" t="s">
        <v>18</v>
      </c>
      <c r="F162" s="59" t="s">
        <v>401</v>
      </c>
      <c r="G162" s="45" t="s">
        <v>5</v>
      </c>
      <c r="H162" s="47">
        <f t="shared" si="10"/>
        <v>3.02</v>
      </c>
      <c r="I162" s="3">
        <f>330</f>
        <v>330</v>
      </c>
      <c r="J162" s="155">
        <f t="shared" si="7"/>
        <v>1017</v>
      </c>
      <c r="K162" s="314"/>
      <c r="L162" s="317"/>
      <c r="M162" s="181"/>
      <c r="N162" s="181"/>
      <c r="P162" s="181"/>
    </row>
    <row r="163" spans="1:16" s="4" customFormat="1" ht="12.75" customHeight="1">
      <c r="A163" s="13">
        <f t="shared" si="5"/>
        <v>143</v>
      </c>
      <c r="B163" s="43" t="s">
        <v>299</v>
      </c>
      <c r="C163" s="191"/>
      <c r="D163" s="6" t="s">
        <v>298</v>
      </c>
      <c r="E163" s="45" t="s">
        <v>18</v>
      </c>
      <c r="F163" s="59" t="s">
        <v>401</v>
      </c>
      <c r="G163" s="45" t="s">
        <v>5</v>
      </c>
      <c r="H163" s="47">
        <f t="shared" si="10"/>
        <v>3.02</v>
      </c>
      <c r="I163" s="3">
        <f>330</f>
        <v>330</v>
      </c>
      <c r="J163" s="155">
        <f t="shared" si="7"/>
        <v>1017</v>
      </c>
      <c r="K163" s="314"/>
      <c r="L163" s="317"/>
      <c r="M163" s="181"/>
      <c r="N163" s="181"/>
      <c r="P163" s="181"/>
    </row>
    <row r="164" spans="1:16" s="4" customFormat="1" ht="12.75" customHeight="1">
      <c r="A164" s="13">
        <f t="shared" si="5"/>
        <v>144</v>
      </c>
      <c r="B164" s="43" t="s">
        <v>301</v>
      </c>
      <c r="C164" s="191"/>
      <c r="D164" s="6" t="s">
        <v>300</v>
      </c>
      <c r="E164" s="45" t="s">
        <v>18</v>
      </c>
      <c r="F164" s="59" t="s">
        <v>401</v>
      </c>
      <c r="G164" s="45" t="s">
        <v>5</v>
      </c>
      <c r="H164" s="47">
        <f t="shared" si="10"/>
        <v>3.02</v>
      </c>
      <c r="I164" s="3">
        <f>330</f>
        <v>330</v>
      </c>
      <c r="J164" s="155">
        <f t="shared" si="7"/>
        <v>1017</v>
      </c>
      <c r="K164" s="314"/>
      <c r="L164" s="317"/>
      <c r="M164" s="181"/>
      <c r="N164" s="181"/>
      <c r="P164" s="181"/>
    </row>
    <row r="165" spans="1:16" s="4" customFormat="1" ht="12.75" customHeight="1" thickBot="1">
      <c r="A165" s="20">
        <f t="shared" si="5"/>
        <v>145</v>
      </c>
      <c r="B165" s="190" t="s">
        <v>303</v>
      </c>
      <c r="C165" s="191"/>
      <c r="D165" s="10" t="s">
        <v>302</v>
      </c>
      <c r="E165" s="56" t="s">
        <v>18</v>
      </c>
      <c r="F165" s="89" t="s">
        <v>401</v>
      </c>
      <c r="G165" s="56" t="s">
        <v>5</v>
      </c>
      <c r="H165" s="53">
        <f t="shared" si="10"/>
        <v>3.02</v>
      </c>
      <c r="I165" s="11">
        <f>330</f>
        <v>330</v>
      </c>
      <c r="J165" s="158">
        <f t="shared" si="7"/>
        <v>1017</v>
      </c>
      <c r="K165" s="315"/>
      <c r="L165" s="318"/>
      <c r="M165" s="181"/>
      <c r="N165" s="181"/>
      <c r="P165" s="181"/>
    </row>
    <row r="166" spans="1:16" s="4" customFormat="1" ht="12.75" customHeight="1">
      <c r="A166" s="32">
        <f t="shared" si="5"/>
        <v>146</v>
      </c>
      <c r="B166" s="65" t="s">
        <v>305</v>
      </c>
      <c r="C166" s="212"/>
      <c r="D166" s="33" t="s">
        <v>304</v>
      </c>
      <c r="E166" s="44" t="s">
        <v>306</v>
      </c>
      <c r="F166" s="60" t="s">
        <v>401</v>
      </c>
      <c r="G166" s="44" t="s">
        <v>5</v>
      </c>
      <c r="H166" s="51">
        <f t="shared" ref="H166:H171" si="11">3.72</f>
        <v>3.72</v>
      </c>
      <c r="I166" s="34">
        <f>330</f>
        <v>330</v>
      </c>
      <c r="J166" s="154">
        <f t="shared" si="7"/>
        <v>1248</v>
      </c>
      <c r="K166" s="313">
        <v>1.47</v>
      </c>
      <c r="L166" s="316">
        <f t="shared" si="8"/>
        <v>1.76</v>
      </c>
      <c r="M166" s="181"/>
      <c r="N166" s="181"/>
      <c r="P166" s="181"/>
    </row>
    <row r="167" spans="1:16" s="4" customFormat="1" ht="12.75" customHeight="1">
      <c r="A167" s="13">
        <f t="shared" si="5"/>
        <v>147</v>
      </c>
      <c r="B167" s="43" t="s">
        <v>308</v>
      </c>
      <c r="C167" s="191"/>
      <c r="D167" s="6" t="s">
        <v>307</v>
      </c>
      <c r="E167" s="45" t="s">
        <v>306</v>
      </c>
      <c r="F167" s="59" t="s">
        <v>401</v>
      </c>
      <c r="G167" s="45" t="s">
        <v>5</v>
      </c>
      <c r="H167" s="47">
        <f t="shared" si="11"/>
        <v>3.72</v>
      </c>
      <c r="I167" s="3">
        <f>330</f>
        <v>330</v>
      </c>
      <c r="J167" s="155">
        <f t="shared" si="7"/>
        <v>1248</v>
      </c>
      <c r="K167" s="314"/>
      <c r="L167" s="317"/>
      <c r="M167" s="181"/>
      <c r="N167" s="181"/>
      <c r="P167" s="181"/>
    </row>
    <row r="168" spans="1:16" s="4" customFormat="1" ht="12.75" customHeight="1">
      <c r="A168" s="13">
        <f t="shared" si="5"/>
        <v>148</v>
      </c>
      <c r="B168" s="43" t="s">
        <v>310</v>
      </c>
      <c r="C168" s="191"/>
      <c r="D168" s="6" t="s">
        <v>309</v>
      </c>
      <c r="E168" s="45" t="s">
        <v>306</v>
      </c>
      <c r="F168" s="59" t="s">
        <v>401</v>
      </c>
      <c r="G168" s="45" t="s">
        <v>5</v>
      </c>
      <c r="H168" s="47">
        <f t="shared" si="11"/>
        <v>3.72</v>
      </c>
      <c r="I168" s="3">
        <f>330</f>
        <v>330</v>
      </c>
      <c r="J168" s="155">
        <f t="shared" si="7"/>
        <v>1248</v>
      </c>
      <c r="K168" s="314"/>
      <c r="L168" s="317"/>
      <c r="M168" s="181"/>
      <c r="N168" s="181"/>
      <c r="P168" s="181"/>
    </row>
    <row r="169" spans="1:16" s="4" customFormat="1" ht="12.75" customHeight="1">
      <c r="A169" s="13">
        <f t="shared" si="5"/>
        <v>149</v>
      </c>
      <c r="B169" s="43" t="s">
        <v>312</v>
      </c>
      <c r="C169" s="191"/>
      <c r="D169" s="6" t="s">
        <v>311</v>
      </c>
      <c r="E169" s="45" t="s">
        <v>306</v>
      </c>
      <c r="F169" s="59" t="s">
        <v>401</v>
      </c>
      <c r="G169" s="45" t="s">
        <v>5</v>
      </c>
      <c r="H169" s="47">
        <f t="shared" si="11"/>
        <v>3.72</v>
      </c>
      <c r="I169" s="3">
        <f>330</f>
        <v>330</v>
      </c>
      <c r="J169" s="155">
        <f t="shared" si="7"/>
        <v>1248</v>
      </c>
      <c r="K169" s="314"/>
      <c r="L169" s="317"/>
      <c r="M169" s="181"/>
      <c r="N169" s="181"/>
      <c r="P169" s="181"/>
    </row>
    <row r="170" spans="1:16" s="4" customFormat="1" ht="12.75" customHeight="1">
      <c r="A170" s="13">
        <f t="shared" si="5"/>
        <v>150</v>
      </c>
      <c r="B170" s="43" t="s">
        <v>314</v>
      </c>
      <c r="C170" s="191"/>
      <c r="D170" s="6" t="s">
        <v>313</v>
      </c>
      <c r="E170" s="45" t="s">
        <v>306</v>
      </c>
      <c r="F170" s="59" t="s">
        <v>401</v>
      </c>
      <c r="G170" s="45" t="s">
        <v>5</v>
      </c>
      <c r="H170" s="47">
        <f t="shared" si="11"/>
        <v>3.72</v>
      </c>
      <c r="I170" s="3">
        <f>330</f>
        <v>330</v>
      </c>
      <c r="J170" s="155">
        <f t="shared" si="7"/>
        <v>1248</v>
      </c>
      <c r="K170" s="314"/>
      <c r="L170" s="317"/>
      <c r="M170" s="181"/>
      <c r="N170" s="181"/>
      <c r="P170" s="181"/>
    </row>
    <row r="171" spans="1:16" s="4" customFormat="1" ht="12.75" customHeight="1" thickBot="1">
      <c r="A171" s="14">
        <f t="shared" si="5"/>
        <v>151</v>
      </c>
      <c r="B171" s="66" t="s">
        <v>316</v>
      </c>
      <c r="C171" s="213"/>
      <c r="D171" s="15" t="s">
        <v>315</v>
      </c>
      <c r="E171" s="46" t="s">
        <v>306</v>
      </c>
      <c r="F171" s="61" t="s">
        <v>401</v>
      </c>
      <c r="G171" s="46" t="s">
        <v>5</v>
      </c>
      <c r="H171" s="52">
        <f t="shared" si="11"/>
        <v>3.72</v>
      </c>
      <c r="I171" s="16">
        <f>330</f>
        <v>330</v>
      </c>
      <c r="J171" s="156">
        <f t="shared" si="7"/>
        <v>1248</v>
      </c>
      <c r="K171" s="315"/>
      <c r="L171" s="318"/>
      <c r="M171" s="181"/>
      <c r="N171" s="181"/>
      <c r="P171" s="181"/>
    </row>
    <row r="172" spans="1:16" s="4" customFormat="1" ht="12.75" customHeight="1">
      <c r="A172" s="21">
        <f t="shared" si="5"/>
        <v>152</v>
      </c>
      <c r="B172" s="189" t="s">
        <v>344</v>
      </c>
      <c r="C172" s="191"/>
      <c r="D172" s="12" t="s">
        <v>343</v>
      </c>
      <c r="E172" s="63" t="s">
        <v>31</v>
      </c>
      <c r="F172" s="88" t="s">
        <v>401</v>
      </c>
      <c r="G172" s="63" t="s">
        <v>5</v>
      </c>
      <c r="H172" s="64">
        <v>2.81</v>
      </c>
      <c r="I172" s="9">
        <f>330</f>
        <v>330</v>
      </c>
      <c r="J172" s="157">
        <f t="shared" si="7"/>
        <v>947</v>
      </c>
      <c r="K172" s="313">
        <v>1.47</v>
      </c>
      <c r="L172" s="316">
        <f t="shared" si="8"/>
        <v>1.76</v>
      </c>
      <c r="M172" s="181"/>
      <c r="N172" s="181"/>
      <c r="P172" s="181"/>
    </row>
    <row r="173" spans="1:16" s="4" customFormat="1" ht="12.75" customHeight="1">
      <c r="A173" s="13">
        <f t="shared" si="5"/>
        <v>153</v>
      </c>
      <c r="B173" s="43" t="s">
        <v>346</v>
      </c>
      <c r="C173" s="191"/>
      <c r="D173" s="6" t="s">
        <v>345</v>
      </c>
      <c r="E173" s="45" t="s">
        <v>31</v>
      </c>
      <c r="F173" s="59" t="s">
        <v>401</v>
      </c>
      <c r="G173" s="45" t="s">
        <v>5</v>
      </c>
      <c r="H173" s="64">
        <v>2.81</v>
      </c>
      <c r="I173" s="3">
        <f>330</f>
        <v>330</v>
      </c>
      <c r="J173" s="155">
        <f t="shared" si="7"/>
        <v>947</v>
      </c>
      <c r="K173" s="314"/>
      <c r="L173" s="317"/>
      <c r="M173" s="181"/>
      <c r="N173" s="181"/>
      <c r="P173" s="181"/>
    </row>
    <row r="174" spans="1:16" s="4" customFormat="1" ht="12.75" customHeight="1">
      <c r="A174" s="13">
        <f t="shared" si="5"/>
        <v>154</v>
      </c>
      <c r="B174" s="43" t="s">
        <v>348</v>
      </c>
      <c r="C174" s="191"/>
      <c r="D174" s="6" t="s">
        <v>347</v>
      </c>
      <c r="E174" s="45" t="s">
        <v>31</v>
      </c>
      <c r="F174" s="59" t="s">
        <v>401</v>
      </c>
      <c r="G174" s="45" t="s">
        <v>5</v>
      </c>
      <c r="H174" s="64">
        <v>2.81</v>
      </c>
      <c r="I174" s="3">
        <f>330</f>
        <v>330</v>
      </c>
      <c r="J174" s="155">
        <f t="shared" si="7"/>
        <v>947</v>
      </c>
      <c r="K174" s="314"/>
      <c r="L174" s="317"/>
      <c r="M174" s="181"/>
      <c r="N174" s="181"/>
      <c r="P174" s="181"/>
    </row>
    <row r="175" spans="1:16" s="4" customFormat="1" ht="12.75" customHeight="1">
      <c r="A175" s="13">
        <f t="shared" si="5"/>
        <v>155</v>
      </c>
      <c r="B175" s="43" t="s">
        <v>350</v>
      </c>
      <c r="C175" s="191"/>
      <c r="D175" s="6" t="s">
        <v>349</v>
      </c>
      <c r="E175" s="45" t="s">
        <v>31</v>
      </c>
      <c r="F175" s="59" t="s">
        <v>401</v>
      </c>
      <c r="G175" s="45" t="s">
        <v>5</v>
      </c>
      <c r="H175" s="64">
        <v>2.81</v>
      </c>
      <c r="I175" s="3">
        <f>330</f>
        <v>330</v>
      </c>
      <c r="J175" s="155">
        <f t="shared" si="7"/>
        <v>947</v>
      </c>
      <c r="K175" s="314"/>
      <c r="L175" s="317"/>
      <c r="M175" s="181"/>
      <c r="N175" s="181"/>
      <c r="P175" s="181"/>
    </row>
    <row r="176" spans="1:16" s="4" customFormat="1" ht="12.75" customHeight="1">
      <c r="A176" s="13">
        <f t="shared" si="5"/>
        <v>156</v>
      </c>
      <c r="B176" s="43" t="s">
        <v>352</v>
      </c>
      <c r="C176" s="191"/>
      <c r="D176" s="6" t="s">
        <v>351</v>
      </c>
      <c r="E176" s="45" t="s">
        <v>31</v>
      </c>
      <c r="F176" s="59" t="s">
        <v>401</v>
      </c>
      <c r="G176" s="45" t="s">
        <v>5</v>
      </c>
      <c r="H176" s="64">
        <v>2.81</v>
      </c>
      <c r="I176" s="3">
        <f>330</f>
        <v>330</v>
      </c>
      <c r="J176" s="155">
        <f t="shared" si="7"/>
        <v>947</v>
      </c>
      <c r="K176" s="314"/>
      <c r="L176" s="317"/>
      <c r="M176" s="181"/>
      <c r="N176" s="181"/>
      <c r="P176" s="181"/>
    </row>
    <row r="177" spans="1:16" s="4" customFormat="1" ht="12.75" customHeight="1" thickBot="1">
      <c r="A177" s="20">
        <f t="shared" si="5"/>
        <v>157</v>
      </c>
      <c r="B177" s="190" t="s">
        <v>354</v>
      </c>
      <c r="C177" s="191"/>
      <c r="D177" s="10" t="s">
        <v>353</v>
      </c>
      <c r="E177" s="56" t="s">
        <v>31</v>
      </c>
      <c r="F177" s="89" t="s">
        <v>401</v>
      </c>
      <c r="G177" s="56" t="s">
        <v>5</v>
      </c>
      <c r="H177" s="130">
        <v>2.81</v>
      </c>
      <c r="I177" s="11">
        <f>330</f>
        <v>330</v>
      </c>
      <c r="J177" s="158">
        <f t="shared" si="7"/>
        <v>947</v>
      </c>
      <c r="K177" s="315"/>
      <c r="L177" s="318"/>
      <c r="M177" s="181"/>
      <c r="N177" s="181"/>
      <c r="P177" s="181"/>
    </row>
    <row r="178" spans="1:16" s="4" customFormat="1" ht="12.75" customHeight="1">
      <c r="A178" s="32">
        <f t="shared" si="5"/>
        <v>158</v>
      </c>
      <c r="B178" s="65" t="s">
        <v>369</v>
      </c>
      <c r="C178" s="212"/>
      <c r="D178" s="33" t="s">
        <v>368</v>
      </c>
      <c r="E178" s="44" t="s">
        <v>31</v>
      </c>
      <c r="F178" s="60" t="s">
        <v>405</v>
      </c>
      <c r="G178" s="44" t="s">
        <v>5</v>
      </c>
      <c r="H178" s="51">
        <v>4.2</v>
      </c>
      <c r="I178" s="48">
        <v>330</v>
      </c>
      <c r="J178" s="154">
        <f t="shared" si="7"/>
        <v>1406</v>
      </c>
      <c r="K178" s="313">
        <v>1.82</v>
      </c>
      <c r="L178" s="316">
        <f t="shared" si="8"/>
        <v>2.1800000000000002</v>
      </c>
      <c r="M178" s="181"/>
      <c r="N178" s="181"/>
      <c r="P178" s="181"/>
    </row>
    <row r="179" spans="1:16" s="4" customFormat="1" ht="12.75" customHeight="1">
      <c r="A179" s="13">
        <f t="shared" si="5"/>
        <v>159</v>
      </c>
      <c r="B179" s="43" t="s">
        <v>371</v>
      </c>
      <c r="C179" s="191"/>
      <c r="D179" s="6" t="s">
        <v>370</v>
      </c>
      <c r="E179" s="45" t="s">
        <v>31</v>
      </c>
      <c r="F179" s="59" t="s">
        <v>405</v>
      </c>
      <c r="G179" s="45" t="s">
        <v>5</v>
      </c>
      <c r="H179" s="47">
        <v>4.2</v>
      </c>
      <c r="I179" s="49">
        <v>330</v>
      </c>
      <c r="J179" s="155">
        <f t="shared" si="7"/>
        <v>1406</v>
      </c>
      <c r="K179" s="314"/>
      <c r="L179" s="317"/>
      <c r="M179" s="181"/>
      <c r="N179" s="181"/>
      <c r="P179" s="181"/>
    </row>
    <row r="180" spans="1:16" s="4" customFormat="1" ht="12.75" customHeight="1">
      <c r="A180" s="13">
        <f t="shared" si="5"/>
        <v>160</v>
      </c>
      <c r="B180" s="43" t="s">
        <v>373</v>
      </c>
      <c r="C180" s="191"/>
      <c r="D180" s="6" t="s">
        <v>372</v>
      </c>
      <c r="E180" s="45" t="s">
        <v>31</v>
      </c>
      <c r="F180" s="59" t="s">
        <v>405</v>
      </c>
      <c r="G180" s="45" t="s">
        <v>5</v>
      </c>
      <c r="H180" s="47">
        <v>4.2</v>
      </c>
      <c r="I180" s="49">
        <v>330</v>
      </c>
      <c r="J180" s="155">
        <f t="shared" si="7"/>
        <v>1406</v>
      </c>
      <c r="K180" s="314"/>
      <c r="L180" s="317"/>
      <c r="M180" s="181"/>
      <c r="N180" s="181"/>
      <c r="P180" s="181"/>
    </row>
    <row r="181" spans="1:16" s="4" customFormat="1" ht="12.75" customHeight="1">
      <c r="A181" s="13">
        <f t="shared" si="5"/>
        <v>161</v>
      </c>
      <c r="B181" s="43" t="s">
        <v>375</v>
      </c>
      <c r="C181" s="191"/>
      <c r="D181" s="6" t="s">
        <v>374</v>
      </c>
      <c r="E181" s="45" t="s">
        <v>31</v>
      </c>
      <c r="F181" s="59" t="s">
        <v>405</v>
      </c>
      <c r="G181" s="45" t="s">
        <v>5</v>
      </c>
      <c r="H181" s="47">
        <v>4.2</v>
      </c>
      <c r="I181" s="49">
        <v>330</v>
      </c>
      <c r="J181" s="155">
        <f t="shared" si="7"/>
        <v>1406</v>
      </c>
      <c r="K181" s="314"/>
      <c r="L181" s="317"/>
      <c r="M181" s="181"/>
      <c r="N181" s="181"/>
      <c r="P181" s="181"/>
    </row>
    <row r="182" spans="1:16" s="4" customFormat="1" ht="12.75" customHeight="1">
      <c r="A182" s="13">
        <f t="shared" si="5"/>
        <v>162</v>
      </c>
      <c r="B182" s="43" t="s">
        <v>377</v>
      </c>
      <c r="C182" s="191"/>
      <c r="D182" s="6" t="s">
        <v>376</v>
      </c>
      <c r="E182" s="45" t="s">
        <v>31</v>
      </c>
      <c r="F182" s="59" t="s">
        <v>405</v>
      </c>
      <c r="G182" s="45" t="s">
        <v>5</v>
      </c>
      <c r="H182" s="47">
        <v>4.2</v>
      </c>
      <c r="I182" s="49">
        <v>330</v>
      </c>
      <c r="J182" s="155">
        <f t="shared" si="7"/>
        <v>1406</v>
      </c>
      <c r="K182" s="314"/>
      <c r="L182" s="317"/>
      <c r="M182" s="181"/>
      <c r="N182" s="181"/>
      <c r="P182" s="181"/>
    </row>
    <row r="183" spans="1:16" s="4" customFormat="1" ht="12.75" customHeight="1" thickBot="1">
      <c r="A183" s="14">
        <f t="shared" ref="A183:A246" si="12">A182+1</f>
        <v>163</v>
      </c>
      <c r="B183" s="66" t="s">
        <v>379</v>
      </c>
      <c r="C183" s="213"/>
      <c r="D183" s="15" t="s">
        <v>378</v>
      </c>
      <c r="E183" s="46" t="s">
        <v>31</v>
      </c>
      <c r="F183" s="61" t="s">
        <v>405</v>
      </c>
      <c r="G183" s="46" t="s">
        <v>5</v>
      </c>
      <c r="H183" s="52">
        <v>4.2</v>
      </c>
      <c r="I183" s="50">
        <v>330</v>
      </c>
      <c r="J183" s="156">
        <f t="shared" si="7"/>
        <v>1406</v>
      </c>
      <c r="K183" s="315"/>
      <c r="L183" s="318"/>
      <c r="M183" s="181"/>
      <c r="N183" s="181"/>
      <c r="P183" s="181"/>
    </row>
    <row r="184" spans="1:16" s="4" customFormat="1" ht="12.75" customHeight="1">
      <c r="A184" s="21">
        <f t="shared" si="12"/>
        <v>164</v>
      </c>
      <c r="B184" s="189" t="s">
        <v>318</v>
      </c>
      <c r="C184" s="191"/>
      <c r="D184" s="12" t="s">
        <v>317</v>
      </c>
      <c r="E184" s="63" t="s">
        <v>319</v>
      </c>
      <c r="F184" s="88" t="s">
        <v>402</v>
      </c>
      <c r="G184" s="63" t="s">
        <v>5</v>
      </c>
      <c r="H184" s="64">
        <v>1.83</v>
      </c>
      <c r="I184" s="9">
        <f>360</f>
        <v>360</v>
      </c>
      <c r="J184" s="157">
        <f t="shared" si="7"/>
        <v>679</v>
      </c>
      <c r="K184" s="313">
        <v>1.03</v>
      </c>
      <c r="L184" s="316">
        <f t="shared" si="8"/>
        <v>1.24</v>
      </c>
      <c r="M184" s="181"/>
      <c r="N184" s="181"/>
      <c r="P184" s="181"/>
    </row>
    <row r="185" spans="1:16" s="4" customFormat="1" ht="12.75" customHeight="1">
      <c r="A185" s="13">
        <f t="shared" si="12"/>
        <v>165</v>
      </c>
      <c r="B185" s="43" t="s">
        <v>321</v>
      </c>
      <c r="C185" s="191"/>
      <c r="D185" s="6" t="s">
        <v>320</v>
      </c>
      <c r="E185" s="45" t="s">
        <v>319</v>
      </c>
      <c r="F185" s="59" t="s">
        <v>402</v>
      </c>
      <c r="G185" s="45" t="s">
        <v>5</v>
      </c>
      <c r="H185" s="64">
        <v>1.83</v>
      </c>
      <c r="I185" s="3">
        <f>360</f>
        <v>360</v>
      </c>
      <c r="J185" s="155">
        <f t="shared" si="7"/>
        <v>679</v>
      </c>
      <c r="K185" s="314"/>
      <c r="L185" s="317"/>
      <c r="M185" s="181"/>
      <c r="N185" s="181"/>
      <c r="P185" s="181"/>
    </row>
    <row r="186" spans="1:16" s="4" customFormat="1" ht="12.75" customHeight="1">
      <c r="A186" s="13">
        <f t="shared" si="12"/>
        <v>166</v>
      </c>
      <c r="B186" s="43" t="s">
        <v>323</v>
      </c>
      <c r="C186" s="191"/>
      <c r="D186" s="6" t="s">
        <v>322</v>
      </c>
      <c r="E186" s="45" t="s">
        <v>319</v>
      </c>
      <c r="F186" s="59" t="s">
        <v>402</v>
      </c>
      <c r="G186" s="45" t="s">
        <v>5</v>
      </c>
      <c r="H186" s="64">
        <v>1.83</v>
      </c>
      <c r="I186" s="3">
        <f>360</f>
        <v>360</v>
      </c>
      <c r="J186" s="155">
        <f t="shared" si="7"/>
        <v>679</v>
      </c>
      <c r="K186" s="314"/>
      <c r="L186" s="317"/>
      <c r="M186" s="181"/>
      <c r="N186" s="181"/>
      <c r="P186" s="181"/>
    </row>
    <row r="187" spans="1:16" s="4" customFormat="1" ht="12.75" customHeight="1">
      <c r="A187" s="13">
        <f t="shared" si="12"/>
        <v>167</v>
      </c>
      <c r="B187" s="43" t="s">
        <v>325</v>
      </c>
      <c r="C187" s="191"/>
      <c r="D187" s="6" t="s">
        <v>324</v>
      </c>
      <c r="E187" s="45" t="s">
        <v>319</v>
      </c>
      <c r="F187" s="59" t="s">
        <v>402</v>
      </c>
      <c r="G187" s="45" t="s">
        <v>5</v>
      </c>
      <c r="H187" s="64">
        <v>1.83</v>
      </c>
      <c r="I187" s="3">
        <f>360</f>
        <v>360</v>
      </c>
      <c r="J187" s="155">
        <f t="shared" si="7"/>
        <v>679</v>
      </c>
      <c r="K187" s="314"/>
      <c r="L187" s="317"/>
      <c r="M187" s="181"/>
      <c r="N187" s="181"/>
      <c r="P187" s="181"/>
    </row>
    <row r="188" spans="1:16" s="4" customFormat="1" ht="12.75" customHeight="1">
      <c r="A188" s="13">
        <f t="shared" si="12"/>
        <v>168</v>
      </c>
      <c r="B188" s="43" t="s">
        <v>327</v>
      </c>
      <c r="C188" s="191"/>
      <c r="D188" s="6" t="s">
        <v>326</v>
      </c>
      <c r="E188" s="45" t="s">
        <v>319</v>
      </c>
      <c r="F188" s="59" t="s">
        <v>402</v>
      </c>
      <c r="G188" s="45" t="s">
        <v>5</v>
      </c>
      <c r="H188" s="64">
        <v>1.83</v>
      </c>
      <c r="I188" s="3">
        <f>360</f>
        <v>360</v>
      </c>
      <c r="J188" s="155">
        <f t="shared" si="7"/>
        <v>679</v>
      </c>
      <c r="K188" s="314"/>
      <c r="L188" s="317"/>
      <c r="M188" s="181"/>
      <c r="N188" s="181"/>
      <c r="P188" s="181"/>
    </row>
    <row r="189" spans="1:16" s="4" customFormat="1" ht="12.75" customHeight="1" thickBot="1">
      <c r="A189" s="20">
        <f t="shared" si="12"/>
        <v>169</v>
      </c>
      <c r="B189" s="190" t="s">
        <v>329</v>
      </c>
      <c r="C189" s="191"/>
      <c r="D189" s="10" t="s">
        <v>328</v>
      </c>
      <c r="E189" s="56" t="s">
        <v>319</v>
      </c>
      <c r="F189" s="89" t="s">
        <v>402</v>
      </c>
      <c r="G189" s="56" t="s">
        <v>5</v>
      </c>
      <c r="H189" s="130">
        <v>1.83</v>
      </c>
      <c r="I189" s="11">
        <f>360</f>
        <v>360</v>
      </c>
      <c r="J189" s="158">
        <f t="shared" si="7"/>
        <v>679</v>
      </c>
      <c r="K189" s="315"/>
      <c r="L189" s="318"/>
      <c r="M189" s="181"/>
      <c r="N189" s="181"/>
      <c r="P189" s="181"/>
    </row>
    <row r="190" spans="1:16" s="4" customFormat="1" ht="12.75" customHeight="1">
      <c r="A190" s="32">
        <f t="shared" si="12"/>
        <v>170</v>
      </c>
      <c r="B190" s="65" t="s">
        <v>331</v>
      </c>
      <c r="C190" s="212"/>
      <c r="D190" s="33" t="s">
        <v>330</v>
      </c>
      <c r="E190" s="44" t="s">
        <v>319</v>
      </c>
      <c r="F190" s="60" t="s">
        <v>403</v>
      </c>
      <c r="G190" s="44" t="s">
        <v>5</v>
      </c>
      <c r="H190" s="51">
        <v>1.83</v>
      </c>
      <c r="I190" s="34">
        <f>360</f>
        <v>360</v>
      </c>
      <c r="J190" s="154">
        <f t="shared" si="7"/>
        <v>679</v>
      </c>
      <c r="K190" s="313">
        <v>1.03</v>
      </c>
      <c r="L190" s="316">
        <f t="shared" si="8"/>
        <v>1.24</v>
      </c>
      <c r="M190" s="181"/>
      <c r="N190" s="181"/>
      <c r="P190" s="181"/>
    </row>
    <row r="191" spans="1:16" s="4" customFormat="1" ht="12.75" customHeight="1">
      <c r="A191" s="13">
        <f t="shared" si="12"/>
        <v>171</v>
      </c>
      <c r="B191" s="43" t="s">
        <v>333</v>
      </c>
      <c r="C191" s="191"/>
      <c r="D191" s="6" t="s">
        <v>332</v>
      </c>
      <c r="E191" s="45" t="s">
        <v>319</v>
      </c>
      <c r="F191" s="59" t="s">
        <v>403</v>
      </c>
      <c r="G191" s="45" t="s">
        <v>5</v>
      </c>
      <c r="H191" s="64">
        <v>1.83</v>
      </c>
      <c r="I191" s="3">
        <f>360</f>
        <v>360</v>
      </c>
      <c r="J191" s="155">
        <f t="shared" si="7"/>
        <v>679</v>
      </c>
      <c r="K191" s="314"/>
      <c r="L191" s="317"/>
      <c r="M191" s="181"/>
      <c r="N191" s="181"/>
      <c r="P191" s="181"/>
    </row>
    <row r="192" spans="1:16" s="4" customFormat="1" ht="12.75" customHeight="1">
      <c r="A192" s="13">
        <f t="shared" si="12"/>
        <v>172</v>
      </c>
      <c r="B192" s="43" t="s">
        <v>335</v>
      </c>
      <c r="C192" s="191"/>
      <c r="D192" s="6" t="s">
        <v>334</v>
      </c>
      <c r="E192" s="45" t="s">
        <v>319</v>
      </c>
      <c r="F192" s="59" t="s">
        <v>403</v>
      </c>
      <c r="G192" s="45" t="s">
        <v>5</v>
      </c>
      <c r="H192" s="64">
        <v>1.83</v>
      </c>
      <c r="I192" s="3">
        <f>360</f>
        <v>360</v>
      </c>
      <c r="J192" s="155">
        <f t="shared" si="7"/>
        <v>679</v>
      </c>
      <c r="K192" s="314"/>
      <c r="L192" s="317"/>
      <c r="M192" s="181"/>
      <c r="N192" s="181"/>
      <c r="P192" s="181"/>
    </row>
    <row r="193" spans="1:16" s="4" customFormat="1" ht="12.75" customHeight="1">
      <c r="A193" s="13">
        <f t="shared" si="12"/>
        <v>173</v>
      </c>
      <c r="B193" s="43" t="s">
        <v>337</v>
      </c>
      <c r="C193" s="191"/>
      <c r="D193" s="6" t="s">
        <v>336</v>
      </c>
      <c r="E193" s="45" t="s">
        <v>319</v>
      </c>
      <c r="F193" s="59" t="s">
        <v>403</v>
      </c>
      <c r="G193" s="45" t="s">
        <v>5</v>
      </c>
      <c r="H193" s="64">
        <v>1.83</v>
      </c>
      <c r="I193" s="3">
        <f>360</f>
        <v>360</v>
      </c>
      <c r="J193" s="155">
        <f t="shared" si="7"/>
        <v>679</v>
      </c>
      <c r="K193" s="314"/>
      <c r="L193" s="317"/>
      <c r="M193" s="181"/>
      <c r="N193" s="181"/>
      <c r="P193" s="181"/>
    </row>
    <row r="194" spans="1:16" s="4" customFormat="1" ht="12.75" customHeight="1">
      <c r="A194" s="13">
        <f t="shared" si="12"/>
        <v>174</v>
      </c>
      <c r="B194" s="43" t="s">
        <v>339</v>
      </c>
      <c r="C194" s="191"/>
      <c r="D194" s="6" t="s">
        <v>338</v>
      </c>
      <c r="E194" s="45" t="s">
        <v>319</v>
      </c>
      <c r="F194" s="59" t="s">
        <v>403</v>
      </c>
      <c r="G194" s="45" t="s">
        <v>5</v>
      </c>
      <c r="H194" s="64">
        <v>1.83</v>
      </c>
      <c r="I194" s="3">
        <f>360</f>
        <v>360</v>
      </c>
      <c r="J194" s="155">
        <f t="shared" si="7"/>
        <v>679</v>
      </c>
      <c r="K194" s="314"/>
      <c r="L194" s="317"/>
      <c r="M194" s="181"/>
      <c r="N194" s="181"/>
      <c r="P194" s="181"/>
    </row>
    <row r="195" spans="1:16" s="4" customFormat="1" ht="12.75" customHeight="1" thickBot="1">
      <c r="A195" s="14">
        <f t="shared" si="12"/>
        <v>175</v>
      </c>
      <c r="B195" s="190" t="s">
        <v>341</v>
      </c>
      <c r="C195" s="213"/>
      <c r="D195" s="10" t="s">
        <v>340</v>
      </c>
      <c r="E195" s="56" t="s">
        <v>319</v>
      </c>
      <c r="F195" s="89" t="s">
        <v>403</v>
      </c>
      <c r="G195" s="56" t="s">
        <v>5</v>
      </c>
      <c r="H195" s="130">
        <v>1.83</v>
      </c>
      <c r="I195" s="11">
        <f>360</f>
        <v>360</v>
      </c>
      <c r="J195" s="158">
        <f t="shared" si="7"/>
        <v>679</v>
      </c>
      <c r="K195" s="315"/>
      <c r="L195" s="318"/>
      <c r="M195" s="181"/>
      <c r="N195" s="181"/>
      <c r="P195" s="181"/>
    </row>
    <row r="196" spans="1:16" s="5" customFormat="1" ht="12.75" customHeight="1">
      <c r="A196" s="240">
        <f t="shared" si="12"/>
        <v>176</v>
      </c>
      <c r="B196" s="198" t="s">
        <v>535</v>
      </c>
      <c r="C196" s="217"/>
      <c r="D196" s="182" t="s">
        <v>173</v>
      </c>
      <c r="E196" s="183" t="s">
        <v>383</v>
      </c>
      <c r="F196" s="184"/>
      <c r="G196" s="185" t="s">
        <v>172</v>
      </c>
      <c r="H196" s="186">
        <v>20</v>
      </c>
      <c r="I196" s="187" t="s">
        <v>381</v>
      </c>
      <c r="J196" s="188">
        <v>520</v>
      </c>
      <c r="K196" s="313">
        <v>7.2</v>
      </c>
      <c r="L196" s="316">
        <f t="shared" si="8"/>
        <v>8.64</v>
      </c>
      <c r="M196" s="181"/>
      <c r="N196" s="181"/>
    </row>
    <row r="197" spans="1:16" s="5" customFormat="1" ht="12.75" customHeight="1">
      <c r="A197" s="20">
        <f t="shared" si="12"/>
        <v>177</v>
      </c>
      <c r="B197" s="199" t="s">
        <v>536</v>
      </c>
      <c r="C197" s="211"/>
      <c r="D197" s="7" t="s">
        <v>175</v>
      </c>
      <c r="E197" s="82" t="s">
        <v>383</v>
      </c>
      <c r="F197" s="93"/>
      <c r="G197" s="117" t="s">
        <v>172</v>
      </c>
      <c r="H197" s="133">
        <v>20</v>
      </c>
      <c r="I197" s="19" t="s">
        <v>381</v>
      </c>
      <c r="J197" s="163">
        <v>520</v>
      </c>
      <c r="K197" s="314"/>
      <c r="L197" s="317"/>
      <c r="M197" s="181"/>
      <c r="N197" s="181"/>
    </row>
    <row r="198" spans="1:16" s="5" customFormat="1" ht="12.75" customHeight="1">
      <c r="A198" s="20">
        <f t="shared" si="12"/>
        <v>178</v>
      </c>
      <c r="B198" s="199" t="s">
        <v>537</v>
      </c>
      <c r="C198" s="211"/>
      <c r="D198" s="7" t="s">
        <v>177</v>
      </c>
      <c r="E198" s="82" t="s">
        <v>383</v>
      </c>
      <c r="F198" s="93"/>
      <c r="G198" s="117" t="s">
        <v>172</v>
      </c>
      <c r="H198" s="133">
        <v>20</v>
      </c>
      <c r="I198" s="19" t="s">
        <v>381</v>
      </c>
      <c r="J198" s="163">
        <v>520</v>
      </c>
      <c r="K198" s="314"/>
      <c r="L198" s="317"/>
      <c r="M198" s="181"/>
      <c r="N198" s="181"/>
    </row>
    <row r="199" spans="1:16" s="5" customFormat="1" ht="12.75" customHeight="1">
      <c r="A199" s="20">
        <f t="shared" si="12"/>
        <v>179</v>
      </c>
      <c r="B199" s="199" t="s">
        <v>538</v>
      </c>
      <c r="C199" s="211"/>
      <c r="D199" s="7" t="s">
        <v>179</v>
      </c>
      <c r="E199" s="82" t="s">
        <v>383</v>
      </c>
      <c r="F199" s="93"/>
      <c r="G199" s="117" t="s">
        <v>172</v>
      </c>
      <c r="H199" s="133">
        <v>20</v>
      </c>
      <c r="I199" s="19" t="s">
        <v>381</v>
      </c>
      <c r="J199" s="163">
        <v>520</v>
      </c>
      <c r="K199" s="314"/>
      <c r="L199" s="317"/>
      <c r="M199" s="181"/>
      <c r="N199" s="181"/>
    </row>
    <row r="200" spans="1:16" s="5" customFormat="1" ht="12.75" customHeight="1">
      <c r="A200" s="20">
        <f t="shared" si="12"/>
        <v>180</v>
      </c>
      <c r="B200" s="199" t="s">
        <v>539</v>
      </c>
      <c r="C200" s="211"/>
      <c r="D200" s="7" t="s">
        <v>181</v>
      </c>
      <c r="E200" s="82" t="s">
        <v>383</v>
      </c>
      <c r="F200" s="93"/>
      <c r="G200" s="117" t="s">
        <v>172</v>
      </c>
      <c r="H200" s="133">
        <v>20</v>
      </c>
      <c r="I200" s="19" t="s">
        <v>381</v>
      </c>
      <c r="J200" s="163">
        <v>520</v>
      </c>
      <c r="K200" s="314"/>
      <c r="L200" s="317"/>
      <c r="M200" s="181"/>
      <c r="N200" s="181"/>
    </row>
    <row r="201" spans="1:16" s="5" customFormat="1" ht="12.75" customHeight="1" thickBot="1">
      <c r="A201" s="14">
        <f t="shared" si="12"/>
        <v>181</v>
      </c>
      <c r="B201" s="200" t="s">
        <v>540</v>
      </c>
      <c r="C201" s="218"/>
      <c r="D201" s="41" t="s">
        <v>183</v>
      </c>
      <c r="E201" s="83" t="s">
        <v>383</v>
      </c>
      <c r="F201" s="94"/>
      <c r="G201" s="118" t="s">
        <v>172</v>
      </c>
      <c r="H201" s="134">
        <v>20</v>
      </c>
      <c r="I201" s="42" t="s">
        <v>381</v>
      </c>
      <c r="J201" s="164">
        <v>520</v>
      </c>
      <c r="K201" s="315"/>
      <c r="L201" s="318"/>
      <c r="M201" s="181"/>
      <c r="N201" s="181"/>
    </row>
    <row r="202" spans="1:16" ht="12.75" customHeight="1">
      <c r="A202" s="240">
        <f t="shared" si="12"/>
        <v>182</v>
      </c>
      <c r="B202" s="201" t="s">
        <v>174</v>
      </c>
      <c r="C202" s="211"/>
      <c r="D202" s="97" t="s">
        <v>173</v>
      </c>
      <c r="E202" s="99" t="s">
        <v>425</v>
      </c>
      <c r="F202" s="95"/>
      <c r="G202" s="116" t="s">
        <v>172</v>
      </c>
      <c r="H202" s="132">
        <v>500</v>
      </c>
      <c r="I202" s="98" t="s">
        <v>381</v>
      </c>
      <c r="J202" s="165">
        <v>500</v>
      </c>
      <c r="K202" s="313">
        <v>125</v>
      </c>
      <c r="L202" s="316">
        <f t="shared" ref="L202" si="13">ROUND(K202*1.2,2)</f>
        <v>150</v>
      </c>
      <c r="M202" s="181"/>
      <c r="N202" s="181"/>
    </row>
    <row r="203" spans="1:16" ht="12.75" customHeight="1">
      <c r="A203" s="20">
        <f t="shared" si="12"/>
        <v>183</v>
      </c>
      <c r="B203" s="199" t="s">
        <v>176</v>
      </c>
      <c r="C203" s="211"/>
      <c r="D203" s="7" t="s">
        <v>175</v>
      </c>
      <c r="E203" s="84" t="s">
        <v>425</v>
      </c>
      <c r="F203" s="95"/>
      <c r="G203" s="117" t="s">
        <v>172</v>
      </c>
      <c r="H203" s="132">
        <v>500</v>
      </c>
      <c r="I203" s="19" t="s">
        <v>381</v>
      </c>
      <c r="J203" s="165">
        <v>500</v>
      </c>
      <c r="K203" s="314"/>
      <c r="L203" s="317"/>
      <c r="M203" s="181"/>
      <c r="N203" s="181"/>
    </row>
    <row r="204" spans="1:16" ht="12.75" customHeight="1">
      <c r="A204" s="20">
        <f t="shared" si="12"/>
        <v>184</v>
      </c>
      <c r="B204" s="199" t="s">
        <v>178</v>
      </c>
      <c r="C204" s="211"/>
      <c r="D204" s="7" t="s">
        <v>177</v>
      </c>
      <c r="E204" s="84" t="s">
        <v>425</v>
      </c>
      <c r="F204" s="95"/>
      <c r="G204" s="117" t="s">
        <v>172</v>
      </c>
      <c r="H204" s="132">
        <v>500</v>
      </c>
      <c r="I204" s="19" t="s">
        <v>381</v>
      </c>
      <c r="J204" s="165">
        <v>500</v>
      </c>
      <c r="K204" s="314"/>
      <c r="L204" s="317"/>
      <c r="M204" s="181"/>
      <c r="N204" s="181"/>
    </row>
    <row r="205" spans="1:16" ht="12.75" customHeight="1">
      <c r="A205" s="20">
        <f t="shared" si="12"/>
        <v>185</v>
      </c>
      <c r="B205" s="199" t="s">
        <v>180</v>
      </c>
      <c r="C205" s="211"/>
      <c r="D205" s="7" t="s">
        <v>179</v>
      </c>
      <c r="E205" s="84" t="s">
        <v>425</v>
      </c>
      <c r="F205" s="95"/>
      <c r="G205" s="117" t="s">
        <v>172</v>
      </c>
      <c r="H205" s="132">
        <v>500</v>
      </c>
      <c r="I205" s="19" t="s">
        <v>381</v>
      </c>
      <c r="J205" s="165">
        <v>500</v>
      </c>
      <c r="K205" s="314"/>
      <c r="L205" s="317"/>
      <c r="M205" s="181"/>
      <c r="N205" s="181"/>
    </row>
    <row r="206" spans="1:16" ht="12.75" customHeight="1">
      <c r="A206" s="20">
        <f t="shared" si="12"/>
        <v>186</v>
      </c>
      <c r="B206" s="199" t="s">
        <v>182</v>
      </c>
      <c r="C206" s="211"/>
      <c r="D206" s="7" t="s">
        <v>181</v>
      </c>
      <c r="E206" s="84" t="s">
        <v>425</v>
      </c>
      <c r="F206" s="95"/>
      <c r="G206" s="117" t="s">
        <v>172</v>
      </c>
      <c r="H206" s="132">
        <v>500</v>
      </c>
      <c r="I206" s="19" t="s">
        <v>381</v>
      </c>
      <c r="J206" s="165">
        <v>500</v>
      </c>
      <c r="K206" s="314"/>
      <c r="L206" s="317"/>
      <c r="M206" s="181"/>
      <c r="N206" s="181"/>
    </row>
    <row r="207" spans="1:16" ht="12.75" customHeight="1" thickBot="1">
      <c r="A207" s="14">
        <f t="shared" si="12"/>
        <v>187</v>
      </c>
      <c r="B207" s="200" t="s">
        <v>184</v>
      </c>
      <c r="C207" s="211"/>
      <c r="D207" s="41" t="s">
        <v>183</v>
      </c>
      <c r="E207" s="85" t="s">
        <v>425</v>
      </c>
      <c r="F207" s="100"/>
      <c r="G207" s="118" t="s">
        <v>172</v>
      </c>
      <c r="H207" s="134">
        <v>500</v>
      </c>
      <c r="I207" s="16" t="s">
        <v>381</v>
      </c>
      <c r="J207" s="166">
        <v>500</v>
      </c>
      <c r="K207" s="315"/>
      <c r="L207" s="318"/>
      <c r="M207" s="181"/>
      <c r="N207" s="181"/>
    </row>
    <row r="208" spans="1:16" s="4" customFormat="1" ht="12.75" customHeight="1" thickBot="1">
      <c r="A208" s="241">
        <f t="shared" si="12"/>
        <v>188</v>
      </c>
      <c r="B208" s="202" t="s">
        <v>549</v>
      </c>
      <c r="C208" s="202"/>
      <c r="D208" s="104" t="s">
        <v>550</v>
      </c>
      <c r="E208" s="105" t="s">
        <v>411</v>
      </c>
      <c r="F208" s="106" t="s">
        <v>404</v>
      </c>
      <c r="G208" s="107" t="s">
        <v>426</v>
      </c>
      <c r="H208" s="108" t="s">
        <v>381</v>
      </c>
      <c r="I208" s="109" t="s">
        <v>381</v>
      </c>
      <c r="J208" s="167" t="s">
        <v>381</v>
      </c>
      <c r="K208" s="237">
        <v>7</v>
      </c>
      <c r="L208" s="141">
        <f t="shared" ref="L208:L277" si="14">ROUND(K208*1.2,2)</f>
        <v>8.4</v>
      </c>
      <c r="M208" s="181"/>
      <c r="N208" s="181"/>
    </row>
    <row r="209" spans="1:14" s="4" customFormat="1" ht="12.75" customHeight="1">
      <c r="A209" s="240">
        <f t="shared" si="12"/>
        <v>189</v>
      </c>
      <c r="B209" s="189" t="s">
        <v>521</v>
      </c>
      <c r="C209" s="191"/>
      <c r="D209" s="12" t="s">
        <v>390</v>
      </c>
      <c r="E209" s="63" t="s">
        <v>381</v>
      </c>
      <c r="F209" s="88" t="s">
        <v>406</v>
      </c>
      <c r="G209" s="63" t="s">
        <v>5</v>
      </c>
      <c r="H209" s="64">
        <v>1</v>
      </c>
      <c r="I209" s="9" t="s">
        <v>381</v>
      </c>
      <c r="J209" s="157" t="s">
        <v>381</v>
      </c>
      <c r="K209" s="235">
        <v>8.3000000000000007</v>
      </c>
      <c r="L209" s="139">
        <f t="shared" si="14"/>
        <v>9.9600000000000009</v>
      </c>
      <c r="M209" s="181"/>
      <c r="N209" s="181"/>
    </row>
    <row r="210" spans="1:14">
      <c r="A210" s="20">
        <f t="shared" si="12"/>
        <v>190</v>
      </c>
      <c r="B210" s="203" t="s">
        <v>525</v>
      </c>
      <c r="C210" s="203"/>
      <c r="D210" s="151" t="s">
        <v>534</v>
      </c>
      <c r="E210" s="151"/>
      <c r="F210" s="152" t="s">
        <v>533</v>
      </c>
      <c r="G210" s="151" t="s">
        <v>5</v>
      </c>
      <c r="H210" s="153">
        <v>1.3</v>
      </c>
      <c r="I210" s="151"/>
      <c r="J210" s="168"/>
      <c r="K210" s="235">
        <v>24.16</v>
      </c>
      <c r="L210" s="139">
        <f t="shared" si="14"/>
        <v>28.99</v>
      </c>
      <c r="M210" s="181"/>
      <c r="N210" s="181"/>
    </row>
    <row r="211" spans="1:14" s="4" customFormat="1" ht="12.75" customHeight="1" thickBot="1">
      <c r="A211" s="20">
        <f t="shared" si="12"/>
        <v>191</v>
      </c>
      <c r="B211" s="43" t="s">
        <v>619</v>
      </c>
      <c r="C211" s="43"/>
      <c r="D211" s="6" t="s">
        <v>384</v>
      </c>
      <c r="E211" s="45" t="s">
        <v>381</v>
      </c>
      <c r="F211" s="59" t="s">
        <v>407</v>
      </c>
      <c r="G211" s="45" t="s">
        <v>391</v>
      </c>
      <c r="H211" s="47">
        <v>25</v>
      </c>
      <c r="I211" s="3">
        <v>42</v>
      </c>
      <c r="J211" s="155">
        <f>ROUND(H211*I211+20,0)</f>
        <v>1070</v>
      </c>
      <c r="K211" s="233">
        <v>6.1</v>
      </c>
      <c r="L211" s="139">
        <f t="shared" si="14"/>
        <v>7.32</v>
      </c>
      <c r="M211" s="181"/>
      <c r="N211" s="181"/>
    </row>
    <row r="212" spans="1:14" s="4" customFormat="1" ht="12.75" customHeight="1">
      <c r="A212" s="20">
        <f t="shared" si="12"/>
        <v>192</v>
      </c>
      <c r="B212" s="65" t="s">
        <v>435</v>
      </c>
      <c r="C212" s="212"/>
      <c r="D212" s="55" t="s">
        <v>471</v>
      </c>
      <c r="E212" s="44" t="s">
        <v>389</v>
      </c>
      <c r="F212" s="60" t="s">
        <v>522</v>
      </c>
      <c r="G212" s="44" t="s">
        <v>5</v>
      </c>
      <c r="H212" s="51">
        <v>15</v>
      </c>
      <c r="I212" s="34">
        <v>21</v>
      </c>
      <c r="J212" s="154">
        <v>335</v>
      </c>
      <c r="K212" s="313">
        <v>9.44</v>
      </c>
      <c r="L212" s="316">
        <f>ROUND(K212*1.2,2)</f>
        <v>11.33</v>
      </c>
      <c r="M212" s="181"/>
      <c r="N212" s="181"/>
    </row>
    <row r="213" spans="1:14" s="4" customFormat="1" ht="12.75" customHeight="1">
      <c r="A213" s="20">
        <f t="shared" si="12"/>
        <v>193</v>
      </c>
      <c r="B213" s="43" t="s">
        <v>436</v>
      </c>
      <c r="C213" s="191"/>
      <c r="D213" s="57" t="s">
        <v>470</v>
      </c>
      <c r="E213" s="45" t="s">
        <v>389</v>
      </c>
      <c r="F213" s="59" t="s">
        <v>522</v>
      </c>
      <c r="G213" s="45" t="s">
        <v>5</v>
      </c>
      <c r="H213" s="47">
        <v>15</v>
      </c>
      <c r="I213" s="3">
        <v>21</v>
      </c>
      <c r="J213" s="155">
        <v>335</v>
      </c>
      <c r="K213" s="314"/>
      <c r="L213" s="317"/>
      <c r="M213" s="181"/>
      <c r="N213" s="181"/>
    </row>
    <row r="214" spans="1:14" s="4" customFormat="1" ht="12.75" customHeight="1">
      <c r="A214" s="20">
        <f t="shared" si="12"/>
        <v>194</v>
      </c>
      <c r="B214" s="43" t="s">
        <v>437</v>
      </c>
      <c r="C214" s="191"/>
      <c r="D214" s="57" t="s">
        <v>469</v>
      </c>
      <c r="E214" s="45" t="s">
        <v>389</v>
      </c>
      <c r="F214" s="59" t="s">
        <v>522</v>
      </c>
      <c r="G214" s="45" t="s">
        <v>5</v>
      </c>
      <c r="H214" s="47">
        <v>15</v>
      </c>
      <c r="I214" s="3">
        <v>21</v>
      </c>
      <c r="J214" s="155">
        <v>335</v>
      </c>
      <c r="K214" s="314"/>
      <c r="L214" s="317"/>
      <c r="M214" s="181"/>
      <c r="N214" s="181"/>
    </row>
    <row r="215" spans="1:14" s="4" customFormat="1" ht="12.75" customHeight="1">
      <c r="A215" s="20">
        <f t="shared" si="12"/>
        <v>195</v>
      </c>
      <c r="B215" s="43" t="s">
        <v>438</v>
      </c>
      <c r="C215" s="191"/>
      <c r="D215" s="57" t="s">
        <v>468</v>
      </c>
      <c r="E215" s="45" t="s">
        <v>389</v>
      </c>
      <c r="F215" s="59" t="s">
        <v>522</v>
      </c>
      <c r="G215" s="45" t="s">
        <v>5</v>
      </c>
      <c r="H215" s="47">
        <v>15</v>
      </c>
      <c r="I215" s="3">
        <v>21</v>
      </c>
      <c r="J215" s="155">
        <v>335</v>
      </c>
      <c r="K215" s="314"/>
      <c r="L215" s="317"/>
      <c r="M215" s="181"/>
      <c r="N215" s="181"/>
    </row>
    <row r="216" spans="1:14" s="4" customFormat="1" ht="12.75" customHeight="1">
      <c r="A216" s="20">
        <f t="shared" si="12"/>
        <v>196</v>
      </c>
      <c r="B216" s="43" t="s">
        <v>439</v>
      </c>
      <c r="C216" s="191"/>
      <c r="D216" s="57" t="s">
        <v>467</v>
      </c>
      <c r="E216" s="45" t="s">
        <v>389</v>
      </c>
      <c r="F216" s="59" t="s">
        <v>522</v>
      </c>
      <c r="G216" s="45" t="s">
        <v>5</v>
      </c>
      <c r="H216" s="47">
        <v>15</v>
      </c>
      <c r="I216" s="3">
        <v>21</v>
      </c>
      <c r="J216" s="155">
        <v>335</v>
      </c>
      <c r="K216" s="314"/>
      <c r="L216" s="317"/>
      <c r="M216" s="181"/>
      <c r="N216" s="181"/>
    </row>
    <row r="217" spans="1:14" s="4" customFormat="1" ht="12.75" customHeight="1" thickBot="1">
      <c r="A217" s="14">
        <f t="shared" si="12"/>
        <v>197</v>
      </c>
      <c r="B217" s="66" t="s">
        <v>440</v>
      </c>
      <c r="C217" s="213"/>
      <c r="D217" s="54" t="s">
        <v>466</v>
      </c>
      <c r="E217" s="46" t="s">
        <v>389</v>
      </c>
      <c r="F217" s="61" t="s">
        <v>522</v>
      </c>
      <c r="G217" s="46" t="s">
        <v>5</v>
      </c>
      <c r="H217" s="52">
        <v>15</v>
      </c>
      <c r="I217" s="16">
        <v>21</v>
      </c>
      <c r="J217" s="156">
        <v>335</v>
      </c>
      <c r="K217" s="315"/>
      <c r="L217" s="318"/>
      <c r="M217" s="181"/>
      <c r="N217" s="181"/>
    </row>
    <row r="218" spans="1:14" s="4" customFormat="1" ht="12.75" customHeight="1">
      <c r="A218" s="240">
        <f t="shared" si="12"/>
        <v>198</v>
      </c>
      <c r="B218" s="189" t="s">
        <v>441</v>
      </c>
      <c r="C218" s="191"/>
      <c r="D218" s="62" t="s">
        <v>465</v>
      </c>
      <c r="E218" s="63" t="s">
        <v>447</v>
      </c>
      <c r="F218" s="88" t="s">
        <v>523</v>
      </c>
      <c r="G218" s="63" t="s">
        <v>5</v>
      </c>
      <c r="H218" s="64">
        <v>22</v>
      </c>
      <c r="I218" s="9">
        <v>10</v>
      </c>
      <c r="J218" s="157">
        <v>335</v>
      </c>
      <c r="K218" s="313">
        <v>11.9</v>
      </c>
      <c r="L218" s="316">
        <f t="shared" si="14"/>
        <v>14.28</v>
      </c>
      <c r="M218" s="181"/>
      <c r="N218" s="181"/>
    </row>
    <row r="219" spans="1:14" s="4" customFormat="1" ht="12.75" customHeight="1">
      <c r="A219" s="20">
        <f t="shared" si="12"/>
        <v>199</v>
      </c>
      <c r="B219" s="43" t="s">
        <v>442</v>
      </c>
      <c r="C219" s="191"/>
      <c r="D219" s="57" t="s">
        <v>464</v>
      </c>
      <c r="E219" s="45" t="s">
        <v>447</v>
      </c>
      <c r="F219" s="59" t="s">
        <v>523</v>
      </c>
      <c r="G219" s="45" t="s">
        <v>5</v>
      </c>
      <c r="H219" s="47">
        <v>22</v>
      </c>
      <c r="I219" s="3">
        <v>10</v>
      </c>
      <c r="J219" s="155">
        <v>335</v>
      </c>
      <c r="K219" s="314"/>
      <c r="L219" s="317"/>
      <c r="M219" s="181"/>
      <c r="N219" s="181"/>
    </row>
    <row r="220" spans="1:14" s="4" customFormat="1" ht="12.75" customHeight="1">
      <c r="A220" s="20">
        <f t="shared" si="12"/>
        <v>200</v>
      </c>
      <c r="B220" s="43" t="s">
        <v>443</v>
      </c>
      <c r="C220" s="191"/>
      <c r="D220" s="57" t="s">
        <v>463</v>
      </c>
      <c r="E220" s="45" t="s">
        <v>447</v>
      </c>
      <c r="F220" s="59" t="s">
        <v>523</v>
      </c>
      <c r="G220" s="45" t="s">
        <v>5</v>
      </c>
      <c r="H220" s="47">
        <v>22</v>
      </c>
      <c r="I220" s="3">
        <v>10</v>
      </c>
      <c r="J220" s="155">
        <v>335</v>
      </c>
      <c r="K220" s="314"/>
      <c r="L220" s="317"/>
      <c r="M220" s="181"/>
      <c r="N220" s="181"/>
    </row>
    <row r="221" spans="1:14" s="4" customFormat="1" ht="12.75" customHeight="1">
      <c r="A221" s="20">
        <f t="shared" si="12"/>
        <v>201</v>
      </c>
      <c r="B221" s="43" t="s">
        <v>444</v>
      </c>
      <c r="C221" s="191"/>
      <c r="D221" s="57" t="s">
        <v>461</v>
      </c>
      <c r="E221" s="45" t="s">
        <v>447</v>
      </c>
      <c r="F221" s="59" t="s">
        <v>523</v>
      </c>
      <c r="G221" s="45" t="s">
        <v>5</v>
      </c>
      <c r="H221" s="47">
        <v>22</v>
      </c>
      <c r="I221" s="3">
        <v>10</v>
      </c>
      <c r="J221" s="155">
        <v>335</v>
      </c>
      <c r="K221" s="314"/>
      <c r="L221" s="317"/>
      <c r="M221" s="181"/>
      <c r="N221" s="181"/>
    </row>
    <row r="222" spans="1:14" s="4" customFormat="1" ht="12.75" customHeight="1">
      <c r="A222" s="20">
        <f t="shared" si="12"/>
        <v>202</v>
      </c>
      <c r="B222" s="43" t="s">
        <v>445</v>
      </c>
      <c r="C222" s="191"/>
      <c r="D222" s="57" t="s">
        <v>460</v>
      </c>
      <c r="E222" s="45" t="s">
        <v>447</v>
      </c>
      <c r="F222" s="59" t="s">
        <v>523</v>
      </c>
      <c r="G222" s="45" t="s">
        <v>5</v>
      </c>
      <c r="H222" s="47">
        <v>22</v>
      </c>
      <c r="I222" s="3">
        <v>10</v>
      </c>
      <c r="J222" s="155">
        <v>335</v>
      </c>
      <c r="K222" s="314"/>
      <c r="L222" s="317"/>
      <c r="M222" s="181"/>
      <c r="N222" s="181"/>
    </row>
    <row r="223" spans="1:14" s="4" customFormat="1" ht="12.75" customHeight="1" thickBot="1">
      <c r="A223" s="14">
        <f t="shared" si="12"/>
        <v>203</v>
      </c>
      <c r="B223" s="190" t="s">
        <v>446</v>
      </c>
      <c r="C223" s="191"/>
      <c r="D223" s="58" t="s">
        <v>462</v>
      </c>
      <c r="E223" s="56" t="s">
        <v>447</v>
      </c>
      <c r="F223" s="89" t="s">
        <v>523</v>
      </c>
      <c r="G223" s="56" t="s">
        <v>5</v>
      </c>
      <c r="H223" s="53">
        <v>22</v>
      </c>
      <c r="I223" s="11">
        <v>10</v>
      </c>
      <c r="J223" s="158">
        <v>335</v>
      </c>
      <c r="K223" s="315"/>
      <c r="L223" s="318"/>
      <c r="M223" s="181"/>
      <c r="N223" s="181"/>
    </row>
    <row r="224" spans="1:14" s="4" customFormat="1" ht="12.75" customHeight="1">
      <c r="A224" s="240">
        <f t="shared" si="12"/>
        <v>204</v>
      </c>
      <c r="B224" s="65" t="s">
        <v>448</v>
      </c>
      <c r="C224" s="212"/>
      <c r="D224" s="55" t="s">
        <v>471</v>
      </c>
      <c r="E224" s="44" t="s">
        <v>472</v>
      </c>
      <c r="F224" s="60" t="s">
        <v>522</v>
      </c>
      <c r="G224" s="44" t="s">
        <v>5</v>
      </c>
      <c r="H224" s="51">
        <v>24</v>
      </c>
      <c r="I224" s="34">
        <v>12</v>
      </c>
      <c r="J224" s="154">
        <v>335</v>
      </c>
      <c r="K224" s="313">
        <v>11.4</v>
      </c>
      <c r="L224" s="316">
        <f t="shared" si="14"/>
        <v>13.68</v>
      </c>
      <c r="M224" s="181"/>
      <c r="N224" s="181"/>
    </row>
    <row r="225" spans="1:14" s="4" customFormat="1" ht="12.75" customHeight="1">
      <c r="A225" s="20">
        <f t="shared" si="12"/>
        <v>205</v>
      </c>
      <c r="B225" s="43" t="s">
        <v>449</v>
      </c>
      <c r="C225" s="191"/>
      <c r="D225" s="57" t="s">
        <v>470</v>
      </c>
      <c r="E225" s="45" t="s">
        <v>472</v>
      </c>
      <c r="F225" s="59" t="s">
        <v>522</v>
      </c>
      <c r="G225" s="45" t="s">
        <v>5</v>
      </c>
      <c r="H225" s="47">
        <v>24</v>
      </c>
      <c r="I225" s="3">
        <v>12</v>
      </c>
      <c r="J225" s="155">
        <v>335</v>
      </c>
      <c r="K225" s="314"/>
      <c r="L225" s="317"/>
      <c r="M225" s="181"/>
      <c r="N225" s="181"/>
    </row>
    <row r="226" spans="1:14" s="4" customFormat="1" ht="12.75" customHeight="1">
      <c r="A226" s="20">
        <f t="shared" si="12"/>
        <v>206</v>
      </c>
      <c r="B226" s="43" t="s">
        <v>450</v>
      </c>
      <c r="C226" s="191"/>
      <c r="D226" s="57" t="s">
        <v>469</v>
      </c>
      <c r="E226" s="45" t="s">
        <v>472</v>
      </c>
      <c r="F226" s="59" t="s">
        <v>522</v>
      </c>
      <c r="G226" s="45" t="s">
        <v>5</v>
      </c>
      <c r="H226" s="47">
        <v>24</v>
      </c>
      <c r="I226" s="3">
        <v>12</v>
      </c>
      <c r="J226" s="155">
        <v>335</v>
      </c>
      <c r="K226" s="314"/>
      <c r="L226" s="317"/>
      <c r="M226" s="181"/>
      <c r="N226" s="181"/>
    </row>
    <row r="227" spans="1:14" s="4" customFormat="1" ht="12.75" customHeight="1">
      <c r="A227" s="20">
        <f t="shared" si="12"/>
        <v>207</v>
      </c>
      <c r="B227" s="43" t="s">
        <v>451</v>
      </c>
      <c r="C227" s="191"/>
      <c r="D227" s="57" t="s">
        <v>468</v>
      </c>
      <c r="E227" s="45" t="s">
        <v>472</v>
      </c>
      <c r="F227" s="59" t="s">
        <v>522</v>
      </c>
      <c r="G227" s="45" t="s">
        <v>5</v>
      </c>
      <c r="H227" s="47">
        <v>24</v>
      </c>
      <c r="I227" s="3">
        <v>12</v>
      </c>
      <c r="J227" s="155">
        <v>335</v>
      </c>
      <c r="K227" s="314"/>
      <c r="L227" s="317"/>
      <c r="M227" s="181"/>
      <c r="N227" s="181"/>
    </row>
    <row r="228" spans="1:14" s="4" customFormat="1" ht="12.75" customHeight="1">
      <c r="A228" s="20">
        <f t="shared" si="12"/>
        <v>208</v>
      </c>
      <c r="B228" s="43" t="s">
        <v>452</v>
      </c>
      <c r="C228" s="191"/>
      <c r="D228" s="57" t="s">
        <v>467</v>
      </c>
      <c r="E228" s="45" t="s">
        <v>472</v>
      </c>
      <c r="F228" s="59" t="s">
        <v>522</v>
      </c>
      <c r="G228" s="45" t="s">
        <v>5</v>
      </c>
      <c r="H228" s="47">
        <v>24</v>
      </c>
      <c r="I228" s="3">
        <v>12</v>
      </c>
      <c r="J228" s="155">
        <v>335</v>
      </c>
      <c r="K228" s="314"/>
      <c r="L228" s="317"/>
      <c r="M228" s="181"/>
      <c r="N228" s="181"/>
    </row>
    <row r="229" spans="1:14" s="4" customFormat="1" ht="12.75" customHeight="1" thickBot="1">
      <c r="A229" s="14">
        <f t="shared" si="12"/>
        <v>209</v>
      </c>
      <c r="B229" s="66" t="s">
        <v>453</v>
      </c>
      <c r="C229" s="213"/>
      <c r="D229" s="54" t="s">
        <v>466</v>
      </c>
      <c r="E229" s="46" t="s">
        <v>472</v>
      </c>
      <c r="F229" s="61" t="s">
        <v>522</v>
      </c>
      <c r="G229" s="46" t="s">
        <v>5</v>
      </c>
      <c r="H229" s="52">
        <v>24</v>
      </c>
      <c r="I229" s="16">
        <v>12</v>
      </c>
      <c r="J229" s="156">
        <v>335</v>
      </c>
      <c r="K229" s="315"/>
      <c r="L229" s="318"/>
      <c r="M229" s="181"/>
      <c r="N229" s="181"/>
    </row>
    <row r="230" spans="1:14" s="4" customFormat="1" ht="12.75" customHeight="1">
      <c r="A230" s="240">
        <f t="shared" si="12"/>
        <v>210</v>
      </c>
      <c r="B230" s="189" t="s">
        <v>454</v>
      </c>
      <c r="C230" s="191"/>
      <c r="D230" s="62" t="s">
        <v>465</v>
      </c>
      <c r="E230" s="63" t="s">
        <v>472</v>
      </c>
      <c r="F230" s="88" t="s">
        <v>523</v>
      </c>
      <c r="G230" s="63" t="s">
        <v>5</v>
      </c>
      <c r="H230" s="64">
        <v>24</v>
      </c>
      <c r="I230" s="9">
        <v>12</v>
      </c>
      <c r="J230" s="157">
        <v>335</v>
      </c>
      <c r="K230" s="313">
        <v>11.4</v>
      </c>
      <c r="L230" s="316">
        <f t="shared" si="14"/>
        <v>13.68</v>
      </c>
      <c r="M230" s="181"/>
      <c r="N230" s="181"/>
    </row>
    <row r="231" spans="1:14" s="4" customFormat="1" ht="12.75" customHeight="1">
      <c r="A231" s="20">
        <f t="shared" si="12"/>
        <v>211</v>
      </c>
      <c r="B231" s="43" t="s">
        <v>455</v>
      </c>
      <c r="C231" s="191"/>
      <c r="D231" s="57" t="s">
        <v>464</v>
      </c>
      <c r="E231" s="45" t="s">
        <v>472</v>
      </c>
      <c r="F231" s="59" t="s">
        <v>523</v>
      </c>
      <c r="G231" s="45" t="s">
        <v>5</v>
      </c>
      <c r="H231" s="47">
        <v>24</v>
      </c>
      <c r="I231" s="3">
        <v>12</v>
      </c>
      <c r="J231" s="155">
        <v>335</v>
      </c>
      <c r="K231" s="314"/>
      <c r="L231" s="317"/>
      <c r="M231" s="181"/>
      <c r="N231" s="181"/>
    </row>
    <row r="232" spans="1:14" s="4" customFormat="1" ht="12.75" customHeight="1">
      <c r="A232" s="20">
        <f t="shared" si="12"/>
        <v>212</v>
      </c>
      <c r="B232" s="43" t="s">
        <v>456</v>
      </c>
      <c r="C232" s="191"/>
      <c r="D232" s="57" t="s">
        <v>463</v>
      </c>
      <c r="E232" s="45" t="s">
        <v>472</v>
      </c>
      <c r="F232" s="59" t="s">
        <v>523</v>
      </c>
      <c r="G232" s="45" t="s">
        <v>5</v>
      </c>
      <c r="H232" s="47">
        <v>24</v>
      </c>
      <c r="I232" s="3">
        <v>12</v>
      </c>
      <c r="J232" s="155">
        <v>335</v>
      </c>
      <c r="K232" s="314"/>
      <c r="L232" s="317"/>
      <c r="M232" s="181"/>
      <c r="N232" s="181"/>
    </row>
    <row r="233" spans="1:14" s="4" customFormat="1" ht="12.75" customHeight="1">
      <c r="A233" s="20">
        <f t="shared" si="12"/>
        <v>213</v>
      </c>
      <c r="B233" s="43" t="s">
        <v>457</v>
      </c>
      <c r="C233" s="191"/>
      <c r="D233" s="57" t="s">
        <v>461</v>
      </c>
      <c r="E233" s="45" t="s">
        <v>472</v>
      </c>
      <c r="F233" s="59" t="s">
        <v>523</v>
      </c>
      <c r="G233" s="45" t="s">
        <v>5</v>
      </c>
      <c r="H233" s="47">
        <v>24</v>
      </c>
      <c r="I233" s="3">
        <v>12</v>
      </c>
      <c r="J233" s="155">
        <v>335</v>
      </c>
      <c r="K233" s="314"/>
      <c r="L233" s="317"/>
      <c r="M233" s="181"/>
      <c r="N233" s="181"/>
    </row>
    <row r="234" spans="1:14" s="4" customFormat="1" ht="12.75" customHeight="1">
      <c r="A234" s="20">
        <f t="shared" si="12"/>
        <v>214</v>
      </c>
      <c r="B234" s="43" t="s">
        <v>458</v>
      </c>
      <c r="C234" s="191"/>
      <c r="D234" s="57" t="s">
        <v>460</v>
      </c>
      <c r="E234" s="45" t="s">
        <v>472</v>
      </c>
      <c r="F234" s="59" t="s">
        <v>523</v>
      </c>
      <c r="G234" s="45" t="s">
        <v>5</v>
      </c>
      <c r="H234" s="47">
        <v>24</v>
      </c>
      <c r="I234" s="3">
        <v>12</v>
      </c>
      <c r="J234" s="155">
        <v>335</v>
      </c>
      <c r="K234" s="314"/>
      <c r="L234" s="317"/>
      <c r="M234" s="181"/>
      <c r="N234" s="181"/>
    </row>
    <row r="235" spans="1:14" s="4" customFormat="1" ht="12.75" customHeight="1" thickBot="1">
      <c r="A235" s="14">
        <f t="shared" si="12"/>
        <v>215</v>
      </c>
      <c r="B235" s="190" t="s">
        <v>459</v>
      </c>
      <c r="C235" s="191"/>
      <c r="D235" s="58" t="s">
        <v>462</v>
      </c>
      <c r="E235" s="56" t="s">
        <v>472</v>
      </c>
      <c r="F235" s="89" t="s">
        <v>523</v>
      </c>
      <c r="G235" s="56" t="s">
        <v>5</v>
      </c>
      <c r="H235" s="53">
        <v>24</v>
      </c>
      <c r="I235" s="11">
        <v>12</v>
      </c>
      <c r="J235" s="158">
        <v>335</v>
      </c>
      <c r="K235" s="315"/>
      <c r="L235" s="318"/>
      <c r="M235" s="181"/>
      <c r="N235" s="181"/>
    </row>
    <row r="236" spans="1:14" s="4" customFormat="1" ht="12.75" customHeight="1">
      <c r="A236" s="240">
        <f t="shared" si="12"/>
        <v>216</v>
      </c>
      <c r="B236" s="65" t="s">
        <v>473</v>
      </c>
      <c r="C236" s="212"/>
      <c r="D236" s="55" t="s">
        <v>479</v>
      </c>
      <c r="E236" s="44" t="s">
        <v>485</v>
      </c>
      <c r="F236" s="60" t="s">
        <v>523</v>
      </c>
      <c r="G236" s="44" t="s">
        <v>5</v>
      </c>
      <c r="H236" s="51">
        <v>7</v>
      </c>
      <c r="I236" s="34">
        <v>64</v>
      </c>
      <c r="J236" s="154">
        <v>335</v>
      </c>
      <c r="K236" s="313">
        <v>6.33</v>
      </c>
      <c r="L236" s="316">
        <f t="shared" si="14"/>
        <v>7.6</v>
      </c>
      <c r="M236" s="181"/>
      <c r="N236" s="181"/>
    </row>
    <row r="237" spans="1:14" s="4" customFormat="1" ht="12.75" customHeight="1">
      <c r="A237" s="20">
        <f t="shared" si="12"/>
        <v>217</v>
      </c>
      <c r="B237" s="43" t="s">
        <v>474</v>
      </c>
      <c r="C237" s="191"/>
      <c r="D237" s="57" t="s">
        <v>480</v>
      </c>
      <c r="E237" s="45" t="s">
        <v>485</v>
      </c>
      <c r="F237" s="59" t="s">
        <v>523</v>
      </c>
      <c r="G237" s="45" t="s">
        <v>5</v>
      </c>
      <c r="H237" s="47">
        <v>7</v>
      </c>
      <c r="I237" s="3">
        <v>64</v>
      </c>
      <c r="J237" s="155">
        <v>335</v>
      </c>
      <c r="K237" s="314"/>
      <c r="L237" s="317"/>
      <c r="M237" s="181"/>
      <c r="N237" s="181"/>
    </row>
    <row r="238" spans="1:14" s="4" customFormat="1" ht="12.75" customHeight="1">
      <c r="A238" s="20">
        <f t="shared" si="12"/>
        <v>218</v>
      </c>
      <c r="B238" s="43" t="s">
        <v>475</v>
      </c>
      <c r="C238" s="191"/>
      <c r="D238" s="57" t="s">
        <v>481</v>
      </c>
      <c r="E238" s="45" t="s">
        <v>485</v>
      </c>
      <c r="F238" s="59" t="s">
        <v>523</v>
      </c>
      <c r="G238" s="45" t="s">
        <v>5</v>
      </c>
      <c r="H238" s="47">
        <v>7</v>
      </c>
      <c r="I238" s="3">
        <v>64</v>
      </c>
      <c r="J238" s="155">
        <v>335</v>
      </c>
      <c r="K238" s="314"/>
      <c r="L238" s="317"/>
      <c r="M238" s="181"/>
      <c r="N238" s="181"/>
    </row>
    <row r="239" spans="1:14" s="4" customFormat="1" ht="12.75" customHeight="1">
      <c r="A239" s="20">
        <f t="shared" si="12"/>
        <v>219</v>
      </c>
      <c r="B239" s="43" t="s">
        <v>476</v>
      </c>
      <c r="C239" s="191"/>
      <c r="D239" s="57" t="s">
        <v>482</v>
      </c>
      <c r="E239" s="45" t="s">
        <v>485</v>
      </c>
      <c r="F239" s="59" t="s">
        <v>523</v>
      </c>
      <c r="G239" s="45" t="s">
        <v>5</v>
      </c>
      <c r="H239" s="47">
        <v>7</v>
      </c>
      <c r="I239" s="3">
        <v>64</v>
      </c>
      <c r="J239" s="155">
        <v>335</v>
      </c>
      <c r="K239" s="314"/>
      <c r="L239" s="317"/>
      <c r="M239" s="181"/>
      <c r="N239" s="181"/>
    </row>
    <row r="240" spans="1:14" s="4" customFormat="1" ht="12.75" customHeight="1">
      <c r="A240" s="20">
        <f t="shared" si="12"/>
        <v>220</v>
      </c>
      <c r="B240" s="43" t="s">
        <v>477</v>
      </c>
      <c r="C240" s="191"/>
      <c r="D240" s="57" t="s">
        <v>483</v>
      </c>
      <c r="E240" s="45" t="s">
        <v>485</v>
      </c>
      <c r="F240" s="59" t="s">
        <v>523</v>
      </c>
      <c r="G240" s="45" t="s">
        <v>5</v>
      </c>
      <c r="H240" s="47">
        <v>7</v>
      </c>
      <c r="I240" s="3">
        <v>64</v>
      </c>
      <c r="J240" s="155">
        <v>335</v>
      </c>
      <c r="K240" s="314"/>
      <c r="L240" s="317"/>
      <c r="M240" s="181"/>
      <c r="N240" s="181"/>
    </row>
    <row r="241" spans="1:14" s="4" customFormat="1" ht="12.75" customHeight="1" thickBot="1">
      <c r="A241" s="14">
        <f t="shared" si="12"/>
        <v>221</v>
      </c>
      <c r="B241" s="66" t="s">
        <v>478</v>
      </c>
      <c r="C241" s="213"/>
      <c r="D241" s="54" t="s">
        <v>484</v>
      </c>
      <c r="E241" s="46" t="s">
        <v>485</v>
      </c>
      <c r="F241" s="61" t="s">
        <v>523</v>
      </c>
      <c r="G241" s="46" t="s">
        <v>5</v>
      </c>
      <c r="H241" s="52">
        <v>7</v>
      </c>
      <c r="I241" s="16">
        <v>64</v>
      </c>
      <c r="J241" s="156">
        <v>335</v>
      </c>
      <c r="K241" s="315"/>
      <c r="L241" s="318"/>
      <c r="M241" s="181"/>
      <c r="N241" s="181"/>
    </row>
    <row r="242" spans="1:14" s="4" customFormat="1" ht="12.75" customHeight="1">
      <c r="A242" s="240">
        <f t="shared" si="12"/>
        <v>222</v>
      </c>
      <c r="B242" s="189" t="s">
        <v>486</v>
      </c>
      <c r="C242" s="191"/>
      <c r="D242" s="62" t="s">
        <v>510</v>
      </c>
      <c r="E242" s="63" t="s">
        <v>516</v>
      </c>
      <c r="F242" s="88" t="s">
        <v>522</v>
      </c>
      <c r="G242" s="63" t="s">
        <v>5</v>
      </c>
      <c r="H242" s="64">
        <v>10</v>
      </c>
      <c r="I242" s="9">
        <v>42</v>
      </c>
      <c r="J242" s="157">
        <v>335</v>
      </c>
      <c r="K242" s="313">
        <v>8.6</v>
      </c>
      <c r="L242" s="316">
        <f t="shared" si="14"/>
        <v>10.32</v>
      </c>
      <c r="M242" s="181"/>
      <c r="N242" s="181"/>
    </row>
    <row r="243" spans="1:14" s="4" customFormat="1" ht="12.75" customHeight="1">
      <c r="A243" s="20">
        <f t="shared" si="12"/>
        <v>223</v>
      </c>
      <c r="B243" s="43" t="s">
        <v>487</v>
      </c>
      <c r="C243" s="191"/>
      <c r="D243" s="57" t="s">
        <v>511</v>
      </c>
      <c r="E243" s="45" t="s">
        <v>516</v>
      </c>
      <c r="F243" s="59" t="s">
        <v>522</v>
      </c>
      <c r="G243" s="45" t="s">
        <v>5</v>
      </c>
      <c r="H243" s="47">
        <v>10</v>
      </c>
      <c r="I243" s="3">
        <v>42</v>
      </c>
      <c r="J243" s="155">
        <v>335</v>
      </c>
      <c r="K243" s="314"/>
      <c r="L243" s="317"/>
      <c r="M243" s="181"/>
      <c r="N243" s="181"/>
    </row>
    <row r="244" spans="1:14" s="4" customFormat="1" ht="12.75" customHeight="1">
      <c r="A244" s="20">
        <f t="shared" si="12"/>
        <v>224</v>
      </c>
      <c r="B244" s="43" t="s">
        <v>488</v>
      </c>
      <c r="C244" s="191"/>
      <c r="D244" s="57" t="s">
        <v>512</v>
      </c>
      <c r="E244" s="45" t="s">
        <v>516</v>
      </c>
      <c r="F244" s="59" t="s">
        <v>522</v>
      </c>
      <c r="G244" s="45" t="s">
        <v>5</v>
      </c>
      <c r="H244" s="47">
        <v>10</v>
      </c>
      <c r="I244" s="3">
        <v>42</v>
      </c>
      <c r="J244" s="155">
        <v>335</v>
      </c>
      <c r="K244" s="314"/>
      <c r="L244" s="317"/>
      <c r="M244" s="181"/>
      <c r="N244" s="181"/>
    </row>
    <row r="245" spans="1:14" s="4" customFormat="1" ht="12.75" customHeight="1">
      <c r="A245" s="20">
        <f t="shared" si="12"/>
        <v>225</v>
      </c>
      <c r="B245" s="43" t="s">
        <v>489</v>
      </c>
      <c r="C245" s="191"/>
      <c r="D245" s="57" t="s">
        <v>513</v>
      </c>
      <c r="E245" s="45" t="s">
        <v>516</v>
      </c>
      <c r="F245" s="59" t="s">
        <v>522</v>
      </c>
      <c r="G245" s="45" t="s">
        <v>5</v>
      </c>
      <c r="H245" s="47">
        <v>10</v>
      </c>
      <c r="I245" s="3">
        <v>42</v>
      </c>
      <c r="J245" s="155">
        <v>335</v>
      </c>
      <c r="K245" s="314"/>
      <c r="L245" s="317"/>
      <c r="M245" s="181"/>
      <c r="N245" s="181"/>
    </row>
    <row r="246" spans="1:14" s="4" customFormat="1" ht="12.75" customHeight="1">
      <c r="A246" s="20">
        <f t="shared" si="12"/>
        <v>226</v>
      </c>
      <c r="B246" s="43" t="s">
        <v>490</v>
      </c>
      <c r="C246" s="191"/>
      <c r="D246" s="57" t="s">
        <v>514</v>
      </c>
      <c r="E246" s="45" t="s">
        <v>516</v>
      </c>
      <c r="F246" s="59" t="s">
        <v>522</v>
      </c>
      <c r="G246" s="45" t="s">
        <v>5</v>
      </c>
      <c r="H246" s="47">
        <v>10</v>
      </c>
      <c r="I246" s="3">
        <v>42</v>
      </c>
      <c r="J246" s="155">
        <v>335</v>
      </c>
      <c r="K246" s="314"/>
      <c r="L246" s="317"/>
      <c r="M246" s="181"/>
      <c r="N246" s="181"/>
    </row>
    <row r="247" spans="1:14" s="4" customFormat="1" ht="12.75" customHeight="1" thickBot="1">
      <c r="A247" s="14">
        <f t="shared" ref="A247:A307" si="15">A246+1</f>
        <v>227</v>
      </c>
      <c r="B247" s="190" t="s">
        <v>491</v>
      </c>
      <c r="C247" s="191"/>
      <c r="D247" s="58" t="s">
        <v>515</v>
      </c>
      <c r="E247" s="56" t="s">
        <v>516</v>
      </c>
      <c r="F247" s="89" t="s">
        <v>522</v>
      </c>
      <c r="G247" s="56" t="s">
        <v>5</v>
      </c>
      <c r="H247" s="53">
        <v>10</v>
      </c>
      <c r="I247" s="11">
        <v>42</v>
      </c>
      <c r="J247" s="158">
        <v>335</v>
      </c>
      <c r="K247" s="315"/>
      <c r="L247" s="318"/>
      <c r="M247" s="181"/>
      <c r="N247" s="181"/>
    </row>
    <row r="248" spans="1:14" s="4" customFormat="1" ht="12.75" customHeight="1">
      <c r="A248" s="240">
        <f t="shared" si="15"/>
        <v>228</v>
      </c>
      <c r="B248" s="65" t="s">
        <v>492</v>
      </c>
      <c r="C248" s="212"/>
      <c r="D248" s="55" t="s">
        <v>479</v>
      </c>
      <c r="E248" s="44" t="s">
        <v>516</v>
      </c>
      <c r="F248" s="60" t="s">
        <v>523</v>
      </c>
      <c r="G248" s="44" t="s">
        <v>5</v>
      </c>
      <c r="H248" s="51">
        <v>10</v>
      </c>
      <c r="I248" s="34">
        <v>42</v>
      </c>
      <c r="J248" s="154">
        <v>335</v>
      </c>
      <c r="K248" s="313">
        <v>8.6</v>
      </c>
      <c r="L248" s="316">
        <f t="shared" si="14"/>
        <v>10.32</v>
      </c>
      <c r="M248" s="181"/>
      <c r="N248" s="181"/>
    </row>
    <row r="249" spans="1:14" s="4" customFormat="1" ht="12.75" customHeight="1">
      <c r="A249" s="20">
        <f t="shared" si="15"/>
        <v>229</v>
      </c>
      <c r="B249" s="43" t="s">
        <v>493</v>
      </c>
      <c r="C249" s="191"/>
      <c r="D249" s="57" t="s">
        <v>480</v>
      </c>
      <c r="E249" s="45" t="s">
        <v>516</v>
      </c>
      <c r="F249" s="59" t="s">
        <v>523</v>
      </c>
      <c r="G249" s="45" t="s">
        <v>5</v>
      </c>
      <c r="H249" s="47">
        <v>10</v>
      </c>
      <c r="I249" s="3">
        <v>42</v>
      </c>
      <c r="J249" s="155">
        <v>335</v>
      </c>
      <c r="K249" s="314"/>
      <c r="L249" s="317"/>
      <c r="M249" s="181"/>
      <c r="N249" s="181"/>
    </row>
    <row r="250" spans="1:14" s="4" customFormat="1" ht="12.75" customHeight="1">
      <c r="A250" s="20">
        <f t="shared" si="15"/>
        <v>230</v>
      </c>
      <c r="B250" s="43" t="s">
        <v>494</v>
      </c>
      <c r="C250" s="191"/>
      <c r="D250" s="57" t="s">
        <v>481</v>
      </c>
      <c r="E250" s="45" t="s">
        <v>516</v>
      </c>
      <c r="F250" s="59" t="s">
        <v>523</v>
      </c>
      <c r="G250" s="45" t="s">
        <v>5</v>
      </c>
      <c r="H250" s="47">
        <v>10</v>
      </c>
      <c r="I250" s="3">
        <v>42</v>
      </c>
      <c r="J250" s="155">
        <v>335</v>
      </c>
      <c r="K250" s="314"/>
      <c r="L250" s="317"/>
      <c r="M250" s="181"/>
      <c r="N250" s="181"/>
    </row>
    <row r="251" spans="1:14" s="4" customFormat="1" ht="12.75" customHeight="1">
      <c r="A251" s="20">
        <f t="shared" si="15"/>
        <v>231</v>
      </c>
      <c r="B251" s="43" t="s">
        <v>495</v>
      </c>
      <c r="C251" s="191"/>
      <c r="D251" s="57" t="s">
        <v>482</v>
      </c>
      <c r="E251" s="45" t="s">
        <v>516</v>
      </c>
      <c r="F251" s="59" t="s">
        <v>523</v>
      </c>
      <c r="G251" s="45" t="s">
        <v>5</v>
      </c>
      <c r="H251" s="47">
        <v>10</v>
      </c>
      <c r="I251" s="3">
        <v>42</v>
      </c>
      <c r="J251" s="155">
        <v>335</v>
      </c>
      <c r="K251" s="314"/>
      <c r="L251" s="317"/>
      <c r="M251" s="181"/>
      <c r="N251" s="181"/>
    </row>
    <row r="252" spans="1:14" s="4" customFormat="1" ht="12.75" customHeight="1">
      <c r="A252" s="20">
        <f t="shared" si="15"/>
        <v>232</v>
      </c>
      <c r="B252" s="43" t="s">
        <v>496</v>
      </c>
      <c r="C252" s="191"/>
      <c r="D252" s="57" t="s">
        <v>483</v>
      </c>
      <c r="E252" s="45" t="s">
        <v>516</v>
      </c>
      <c r="F252" s="59" t="s">
        <v>523</v>
      </c>
      <c r="G252" s="45" t="s">
        <v>5</v>
      </c>
      <c r="H252" s="47">
        <v>10</v>
      </c>
      <c r="I252" s="3">
        <v>42</v>
      </c>
      <c r="J252" s="155">
        <v>335</v>
      </c>
      <c r="K252" s="314"/>
      <c r="L252" s="317"/>
      <c r="M252" s="181"/>
      <c r="N252" s="181"/>
    </row>
    <row r="253" spans="1:14" s="4" customFormat="1" ht="12.75" customHeight="1" thickBot="1">
      <c r="A253" s="14">
        <f t="shared" si="15"/>
        <v>233</v>
      </c>
      <c r="B253" s="66" t="s">
        <v>497</v>
      </c>
      <c r="C253" s="213"/>
      <c r="D253" s="54" t="s">
        <v>484</v>
      </c>
      <c r="E253" s="46" t="s">
        <v>516</v>
      </c>
      <c r="F253" s="61" t="s">
        <v>523</v>
      </c>
      <c r="G253" s="46" t="s">
        <v>5</v>
      </c>
      <c r="H253" s="52">
        <v>10</v>
      </c>
      <c r="I253" s="16">
        <v>42</v>
      </c>
      <c r="J253" s="156">
        <v>335</v>
      </c>
      <c r="K253" s="315"/>
      <c r="L253" s="318"/>
      <c r="M253" s="181"/>
      <c r="N253" s="181"/>
    </row>
    <row r="254" spans="1:14" s="4" customFormat="1" ht="12.75" customHeight="1">
      <c r="A254" s="240">
        <f t="shared" si="15"/>
        <v>234</v>
      </c>
      <c r="B254" s="189" t="s">
        <v>498</v>
      </c>
      <c r="C254" s="191"/>
      <c r="D254" s="62" t="s">
        <v>510</v>
      </c>
      <c r="E254" s="63" t="s">
        <v>387</v>
      </c>
      <c r="F254" s="88" t="s">
        <v>522</v>
      </c>
      <c r="G254" s="63" t="s">
        <v>5</v>
      </c>
      <c r="H254" s="64">
        <v>14.5</v>
      </c>
      <c r="I254" s="9">
        <v>42</v>
      </c>
      <c r="J254" s="157">
        <v>335</v>
      </c>
      <c r="K254" s="313">
        <v>9</v>
      </c>
      <c r="L254" s="316">
        <f t="shared" si="14"/>
        <v>10.8</v>
      </c>
      <c r="M254" s="181"/>
      <c r="N254" s="181"/>
    </row>
    <row r="255" spans="1:14" s="4" customFormat="1" ht="12.75" customHeight="1">
      <c r="A255" s="20">
        <f t="shared" si="15"/>
        <v>235</v>
      </c>
      <c r="B255" s="43" t="s">
        <v>499</v>
      </c>
      <c r="C255" s="191"/>
      <c r="D255" s="57" t="s">
        <v>511</v>
      </c>
      <c r="E255" s="45" t="s">
        <v>387</v>
      </c>
      <c r="F255" s="59" t="s">
        <v>522</v>
      </c>
      <c r="G255" s="45" t="s">
        <v>5</v>
      </c>
      <c r="H255" s="47">
        <v>14.5</v>
      </c>
      <c r="I255" s="3">
        <v>42</v>
      </c>
      <c r="J255" s="155">
        <v>335</v>
      </c>
      <c r="K255" s="314"/>
      <c r="L255" s="317"/>
      <c r="M255" s="181"/>
      <c r="N255" s="181"/>
    </row>
    <row r="256" spans="1:14" s="4" customFormat="1" ht="12.75" customHeight="1">
      <c r="A256" s="20">
        <f t="shared" si="15"/>
        <v>236</v>
      </c>
      <c r="B256" s="43" t="s">
        <v>500</v>
      </c>
      <c r="C256" s="191"/>
      <c r="D256" s="57" t="s">
        <v>512</v>
      </c>
      <c r="E256" s="45" t="s">
        <v>387</v>
      </c>
      <c r="F256" s="59" t="s">
        <v>522</v>
      </c>
      <c r="G256" s="45" t="s">
        <v>5</v>
      </c>
      <c r="H256" s="47">
        <v>14.5</v>
      </c>
      <c r="I256" s="3">
        <v>42</v>
      </c>
      <c r="J256" s="155">
        <v>335</v>
      </c>
      <c r="K256" s="314"/>
      <c r="L256" s="317"/>
      <c r="M256" s="181"/>
      <c r="N256" s="181"/>
    </row>
    <row r="257" spans="1:14" s="4" customFormat="1" ht="12.75" customHeight="1">
      <c r="A257" s="20">
        <f t="shared" si="15"/>
        <v>237</v>
      </c>
      <c r="B257" s="43" t="s">
        <v>501</v>
      </c>
      <c r="C257" s="191"/>
      <c r="D257" s="57" t="s">
        <v>513</v>
      </c>
      <c r="E257" s="45" t="s">
        <v>387</v>
      </c>
      <c r="F257" s="59" t="s">
        <v>522</v>
      </c>
      <c r="G257" s="45" t="s">
        <v>5</v>
      </c>
      <c r="H257" s="47">
        <v>14.5</v>
      </c>
      <c r="I257" s="3">
        <v>42</v>
      </c>
      <c r="J257" s="155">
        <v>335</v>
      </c>
      <c r="K257" s="314"/>
      <c r="L257" s="317"/>
      <c r="M257" s="181"/>
      <c r="N257" s="181"/>
    </row>
    <row r="258" spans="1:14" s="4" customFormat="1" ht="12.75" customHeight="1">
      <c r="A258" s="20">
        <f t="shared" si="15"/>
        <v>238</v>
      </c>
      <c r="B258" s="43" t="s">
        <v>502</v>
      </c>
      <c r="C258" s="191"/>
      <c r="D258" s="57" t="s">
        <v>514</v>
      </c>
      <c r="E258" s="45" t="s">
        <v>387</v>
      </c>
      <c r="F258" s="59" t="s">
        <v>522</v>
      </c>
      <c r="G258" s="45" t="s">
        <v>5</v>
      </c>
      <c r="H258" s="47">
        <v>14.5</v>
      </c>
      <c r="I258" s="3">
        <v>42</v>
      </c>
      <c r="J258" s="155">
        <v>335</v>
      </c>
      <c r="K258" s="314"/>
      <c r="L258" s="317"/>
      <c r="M258" s="181"/>
      <c r="N258" s="181"/>
    </row>
    <row r="259" spans="1:14" s="4" customFormat="1" ht="12.75" customHeight="1" thickBot="1">
      <c r="A259" s="14">
        <f t="shared" si="15"/>
        <v>239</v>
      </c>
      <c r="B259" s="190" t="s">
        <v>503</v>
      </c>
      <c r="C259" s="191"/>
      <c r="D259" s="58" t="s">
        <v>515</v>
      </c>
      <c r="E259" s="56" t="s">
        <v>387</v>
      </c>
      <c r="F259" s="89" t="s">
        <v>522</v>
      </c>
      <c r="G259" s="56" t="s">
        <v>5</v>
      </c>
      <c r="H259" s="53">
        <v>14.5</v>
      </c>
      <c r="I259" s="11">
        <v>42</v>
      </c>
      <c r="J259" s="158">
        <v>335</v>
      </c>
      <c r="K259" s="315"/>
      <c r="L259" s="318"/>
      <c r="M259" s="181"/>
      <c r="N259" s="181"/>
    </row>
    <row r="260" spans="1:14" s="4" customFormat="1" ht="12.75" customHeight="1">
      <c r="A260" s="240">
        <f t="shared" si="15"/>
        <v>240</v>
      </c>
      <c r="B260" s="65" t="s">
        <v>504</v>
      </c>
      <c r="C260" s="212"/>
      <c r="D260" s="55" t="s">
        <v>479</v>
      </c>
      <c r="E260" s="44" t="s">
        <v>387</v>
      </c>
      <c r="F260" s="60" t="s">
        <v>523</v>
      </c>
      <c r="G260" s="44" t="s">
        <v>5</v>
      </c>
      <c r="H260" s="51">
        <v>14.5</v>
      </c>
      <c r="I260" s="34">
        <v>42</v>
      </c>
      <c r="J260" s="154">
        <v>335</v>
      </c>
      <c r="K260" s="313">
        <v>9</v>
      </c>
      <c r="L260" s="316">
        <f t="shared" si="14"/>
        <v>10.8</v>
      </c>
      <c r="M260" s="181"/>
      <c r="N260" s="181"/>
    </row>
    <row r="261" spans="1:14" s="4" customFormat="1" ht="12.75" customHeight="1">
      <c r="A261" s="20">
        <f t="shared" si="15"/>
        <v>241</v>
      </c>
      <c r="B261" s="43" t="s">
        <v>505</v>
      </c>
      <c r="C261" s="191"/>
      <c r="D261" s="57" t="s">
        <v>480</v>
      </c>
      <c r="E261" s="45" t="s">
        <v>387</v>
      </c>
      <c r="F261" s="59" t="s">
        <v>523</v>
      </c>
      <c r="G261" s="45" t="s">
        <v>5</v>
      </c>
      <c r="H261" s="47">
        <v>14.5</v>
      </c>
      <c r="I261" s="3">
        <v>42</v>
      </c>
      <c r="J261" s="155">
        <v>335</v>
      </c>
      <c r="K261" s="314"/>
      <c r="L261" s="317"/>
      <c r="M261" s="181"/>
      <c r="N261" s="181"/>
    </row>
    <row r="262" spans="1:14" s="4" customFormat="1" ht="12.75" customHeight="1">
      <c r="A262" s="20">
        <f t="shared" si="15"/>
        <v>242</v>
      </c>
      <c r="B262" s="43" t="s">
        <v>506</v>
      </c>
      <c r="C262" s="191"/>
      <c r="D262" s="57" t="s">
        <v>481</v>
      </c>
      <c r="E262" s="45" t="s">
        <v>387</v>
      </c>
      <c r="F262" s="59" t="s">
        <v>523</v>
      </c>
      <c r="G262" s="45" t="s">
        <v>5</v>
      </c>
      <c r="H262" s="47">
        <v>14.5</v>
      </c>
      <c r="I262" s="3">
        <v>42</v>
      </c>
      <c r="J262" s="155">
        <v>335</v>
      </c>
      <c r="K262" s="314"/>
      <c r="L262" s="317"/>
      <c r="M262" s="181"/>
      <c r="N262" s="181"/>
    </row>
    <row r="263" spans="1:14" s="4" customFormat="1" ht="12.75" customHeight="1">
      <c r="A263" s="20">
        <f t="shared" si="15"/>
        <v>243</v>
      </c>
      <c r="B263" s="43" t="s">
        <v>507</v>
      </c>
      <c r="C263" s="191"/>
      <c r="D263" s="57" t="s">
        <v>482</v>
      </c>
      <c r="E263" s="45" t="s">
        <v>387</v>
      </c>
      <c r="F263" s="59" t="s">
        <v>523</v>
      </c>
      <c r="G263" s="45" t="s">
        <v>5</v>
      </c>
      <c r="H263" s="47">
        <v>14.5</v>
      </c>
      <c r="I263" s="3">
        <v>42</v>
      </c>
      <c r="J263" s="155">
        <v>335</v>
      </c>
      <c r="K263" s="314"/>
      <c r="L263" s="317"/>
      <c r="M263" s="181"/>
      <c r="N263" s="181"/>
    </row>
    <row r="264" spans="1:14" s="4" customFormat="1" ht="12.75" customHeight="1">
      <c r="A264" s="20">
        <f t="shared" si="15"/>
        <v>244</v>
      </c>
      <c r="B264" s="190" t="s">
        <v>508</v>
      </c>
      <c r="C264" s="191"/>
      <c r="D264" s="58" t="s">
        <v>483</v>
      </c>
      <c r="E264" s="56" t="s">
        <v>387</v>
      </c>
      <c r="F264" s="59" t="s">
        <v>523</v>
      </c>
      <c r="G264" s="45" t="s">
        <v>5</v>
      </c>
      <c r="H264" s="47">
        <v>14.5</v>
      </c>
      <c r="I264" s="3">
        <v>42</v>
      </c>
      <c r="J264" s="155">
        <v>335</v>
      </c>
      <c r="K264" s="314"/>
      <c r="L264" s="317"/>
      <c r="M264" s="181"/>
      <c r="N264" s="181"/>
    </row>
    <row r="265" spans="1:14" s="4" customFormat="1" ht="12.75" customHeight="1" thickBot="1">
      <c r="A265" s="253">
        <f t="shared" si="15"/>
        <v>245</v>
      </c>
      <c r="B265" s="66" t="s">
        <v>509</v>
      </c>
      <c r="C265" s="66"/>
      <c r="D265" s="54" t="s">
        <v>484</v>
      </c>
      <c r="E265" s="16" t="s">
        <v>387</v>
      </c>
      <c r="F265" s="61" t="s">
        <v>523</v>
      </c>
      <c r="G265" s="46" t="s">
        <v>5</v>
      </c>
      <c r="H265" s="52">
        <v>14.5</v>
      </c>
      <c r="I265" s="16">
        <v>42</v>
      </c>
      <c r="J265" s="156">
        <v>335</v>
      </c>
      <c r="K265" s="315"/>
      <c r="L265" s="318"/>
      <c r="M265" s="181"/>
      <c r="N265" s="181"/>
    </row>
    <row r="266" spans="1:14" s="4" customFormat="1" ht="12.75" customHeight="1">
      <c r="A266" s="20">
        <f t="shared" si="15"/>
        <v>246</v>
      </c>
      <c r="B266" s="285" t="s">
        <v>610</v>
      </c>
      <c r="C266" s="285"/>
      <c r="D266" s="58" t="s">
        <v>611</v>
      </c>
      <c r="E266" s="45" t="s">
        <v>612</v>
      </c>
      <c r="F266" s="281"/>
      <c r="G266" s="280"/>
      <c r="H266" s="130"/>
      <c r="I266" s="282"/>
      <c r="J266" s="283"/>
      <c r="K266" s="286">
        <v>10.050000000000001</v>
      </c>
      <c r="L266" s="135">
        <f t="shared" si="14"/>
        <v>12.06</v>
      </c>
      <c r="M266" s="181"/>
      <c r="N266" s="181"/>
    </row>
    <row r="267" spans="1:14" s="4" customFormat="1" ht="12.75" customHeight="1">
      <c r="A267" s="20">
        <f t="shared" si="15"/>
        <v>247</v>
      </c>
      <c r="B267" s="285" t="s">
        <v>613</v>
      </c>
      <c r="C267" s="284"/>
      <c r="D267" s="57" t="s">
        <v>611</v>
      </c>
      <c r="E267" s="45" t="s">
        <v>614</v>
      </c>
      <c r="F267" s="281"/>
      <c r="G267" s="280"/>
      <c r="H267" s="130"/>
      <c r="I267" s="282"/>
      <c r="J267" s="283"/>
      <c r="K267" s="286">
        <v>16.05</v>
      </c>
      <c r="L267" s="139">
        <f t="shared" si="14"/>
        <v>19.260000000000002</v>
      </c>
      <c r="M267" s="181"/>
      <c r="N267" s="181"/>
    </row>
    <row r="268" spans="1:14" s="4" customFormat="1" ht="12.75" customHeight="1">
      <c r="A268" s="20">
        <f t="shared" si="15"/>
        <v>248</v>
      </c>
      <c r="B268" s="287" t="s">
        <v>615</v>
      </c>
      <c r="C268" s="287"/>
      <c r="D268" s="58" t="s">
        <v>616</v>
      </c>
      <c r="E268" s="56" t="s">
        <v>617</v>
      </c>
      <c r="F268" s="281"/>
      <c r="G268" s="280"/>
      <c r="H268" s="130"/>
      <c r="I268" s="282"/>
      <c r="J268" s="283"/>
      <c r="K268" s="286">
        <v>13.2</v>
      </c>
      <c r="L268" s="138">
        <f t="shared" si="14"/>
        <v>15.84</v>
      </c>
      <c r="M268" s="181"/>
      <c r="N268" s="181"/>
    </row>
    <row r="269" spans="1:14" s="4" customFormat="1" ht="12.75" customHeight="1" thickBot="1">
      <c r="A269" s="14">
        <f t="shared" si="15"/>
        <v>249</v>
      </c>
      <c r="B269" s="295" t="s">
        <v>572</v>
      </c>
      <c r="C269" s="295"/>
      <c r="D269" s="54" t="s">
        <v>573</v>
      </c>
      <c r="E269" s="16" t="s">
        <v>574</v>
      </c>
      <c r="F269" s="61"/>
      <c r="G269" s="16"/>
      <c r="H269" s="52"/>
      <c r="I269" s="16"/>
      <c r="J269" s="296"/>
      <c r="K269" s="272">
        <v>45</v>
      </c>
      <c r="L269" s="137">
        <f t="shared" si="14"/>
        <v>54</v>
      </c>
      <c r="M269" s="181"/>
      <c r="N269" s="181"/>
    </row>
    <row r="270" spans="1:14" s="4" customFormat="1" ht="12.75" customHeight="1">
      <c r="A270" s="244">
        <f t="shared" si="15"/>
        <v>250</v>
      </c>
      <c r="B270" s="288" t="s">
        <v>575</v>
      </c>
      <c r="C270" s="289"/>
      <c r="D270" s="290" t="s">
        <v>576</v>
      </c>
      <c r="E270" s="291" t="s">
        <v>577</v>
      </c>
      <c r="F270" s="292"/>
      <c r="G270" s="291"/>
      <c r="H270" s="293"/>
      <c r="I270" s="291"/>
      <c r="J270" s="294"/>
      <c r="K270" s="232">
        <v>13.5</v>
      </c>
      <c r="L270" s="230">
        <f t="shared" si="14"/>
        <v>16.2</v>
      </c>
      <c r="M270" s="181"/>
      <c r="N270" s="181"/>
    </row>
    <row r="271" spans="1:14" s="4" customFormat="1" ht="12.75" customHeight="1">
      <c r="A271" s="240">
        <f t="shared" si="15"/>
        <v>251</v>
      </c>
      <c r="B271" s="252" t="s">
        <v>578</v>
      </c>
      <c r="C271" s="246"/>
      <c r="D271" s="247" t="s">
        <v>579</v>
      </c>
      <c r="E271" s="248" t="s">
        <v>580</v>
      </c>
      <c r="F271" s="249"/>
      <c r="G271" s="248"/>
      <c r="H271" s="250"/>
      <c r="I271" s="248"/>
      <c r="J271" s="251"/>
      <c r="K271" s="239">
        <v>6</v>
      </c>
      <c r="L271" s="228">
        <f t="shared" si="14"/>
        <v>7.2</v>
      </c>
      <c r="M271" s="181"/>
      <c r="N271" s="181"/>
    </row>
    <row r="272" spans="1:14" s="4" customFormat="1" ht="12.75" customHeight="1" thickBot="1">
      <c r="A272" s="14">
        <f t="shared" si="15"/>
        <v>252</v>
      </c>
      <c r="B272" s="297" t="s">
        <v>581</v>
      </c>
      <c r="C272" s="298"/>
      <c r="D272" s="299" t="s">
        <v>582</v>
      </c>
      <c r="E272" s="300" t="s">
        <v>5</v>
      </c>
      <c r="F272" s="301"/>
      <c r="G272" s="300"/>
      <c r="H272" s="302"/>
      <c r="I272" s="300"/>
      <c r="J272" s="303"/>
      <c r="K272" s="234">
        <v>30</v>
      </c>
      <c r="L272" s="229">
        <f t="shared" si="14"/>
        <v>36</v>
      </c>
      <c r="M272" s="181"/>
      <c r="N272" s="181"/>
    </row>
    <row r="273" spans="1:14" s="4" customFormat="1" ht="12.75" customHeight="1">
      <c r="A273" s="240">
        <f t="shared" si="15"/>
        <v>253</v>
      </c>
      <c r="B273" s="189" t="s">
        <v>385</v>
      </c>
      <c r="C273" s="189"/>
      <c r="D273" s="12" t="s">
        <v>547</v>
      </c>
      <c r="E273" s="63" t="s">
        <v>381</v>
      </c>
      <c r="F273" s="88" t="s">
        <v>408</v>
      </c>
      <c r="G273" s="63" t="s">
        <v>5</v>
      </c>
      <c r="H273" s="64">
        <v>0.5</v>
      </c>
      <c r="I273" s="9" t="s">
        <v>381</v>
      </c>
      <c r="J273" s="63" t="s">
        <v>381</v>
      </c>
      <c r="K273" s="235">
        <v>7.8</v>
      </c>
      <c r="L273" s="139">
        <f t="shared" si="14"/>
        <v>9.36</v>
      </c>
      <c r="M273" s="181"/>
      <c r="N273" s="181"/>
    </row>
    <row r="274" spans="1:14" s="4" customFormat="1" ht="12.75" customHeight="1">
      <c r="A274" s="20">
        <f t="shared" si="15"/>
        <v>254</v>
      </c>
      <c r="B274" s="43" t="s">
        <v>386</v>
      </c>
      <c r="C274" s="43"/>
      <c r="D274" s="6" t="s">
        <v>548</v>
      </c>
      <c r="E274" s="45" t="s">
        <v>381</v>
      </c>
      <c r="F274" s="59" t="s">
        <v>408</v>
      </c>
      <c r="G274" s="45" t="s">
        <v>5</v>
      </c>
      <c r="H274" s="47">
        <v>0.5</v>
      </c>
      <c r="I274" s="3" t="s">
        <v>381</v>
      </c>
      <c r="J274" s="45" t="s">
        <v>381</v>
      </c>
      <c r="K274" s="233">
        <v>7.8</v>
      </c>
      <c r="L274" s="136">
        <f t="shared" si="14"/>
        <v>9.36</v>
      </c>
      <c r="M274" s="181"/>
      <c r="N274" s="181"/>
    </row>
    <row r="275" spans="1:14" s="4" customFormat="1" ht="12.75" customHeight="1">
      <c r="A275" s="242">
        <f t="shared" si="15"/>
        <v>255</v>
      </c>
      <c r="B275" s="43" t="s">
        <v>385</v>
      </c>
      <c r="C275" s="43"/>
      <c r="D275" s="6" t="s">
        <v>388</v>
      </c>
      <c r="E275" s="45" t="s">
        <v>381</v>
      </c>
      <c r="F275" s="59" t="s">
        <v>408</v>
      </c>
      <c r="G275" s="45" t="s">
        <v>5</v>
      </c>
      <c r="H275" s="47">
        <v>25</v>
      </c>
      <c r="I275" s="3" t="s">
        <v>381</v>
      </c>
      <c r="J275" s="45" t="s">
        <v>381</v>
      </c>
      <c r="K275" s="233">
        <v>195</v>
      </c>
      <c r="L275" s="136">
        <f t="shared" si="14"/>
        <v>234</v>
      </c>
      <c r="M275" s="181"/>
      <c r="N275" s="181"/>
    </row>
    <row r="276" spans="1:14" s="4" customFormat="1" ht="12.75" customHeight="1" thickBot="1">
      <c r="A276" s="14">
        <f t="shared" si="15"/>
        <v>256</v>
      </c>
      <c r="B276" s="66" t="s">
        <v>583</v>
      </c>
      <c r="C276" s="66"/>
      <c r="D276" s="15" t="s">
        <v>584</v>
      </c>
      <c r="E276" s="46" t="s">
        <v>381</v>
      </c>
      <c r="F276" s="61" t="s">
        <v>409</v>
      </c>
      <c r="G276" s="46" t="s">
        <v>5</v>
      </c>
      <c r="H276" s="52">
        <v>24</v>
      </c>
      <c r="I276" s="16" t="s">
        <v>381</v>
      </c>
      <c r="J276" s="46" t="s">
        <v>381</v>
      </c>
      <c r="K276" s="234">
        <v>132</v>
      </c>
      <c r="L276" s="137">
        <f t="shared" si="14"/>
        <v>158.4</v>
      </c>
      <c r="M276" s="181"/>
      <c r="N276" s="181"/>
    </row>
    <row r="277" spans="1:14" s="4" customFormat="1" ht="12.75" customHeight="1">
      <c r="A277" s="240">
        <f t="shared" si="15"/>
        <v>257</v>
      </c>
      <c r="B277" s="205" t="s">
        <v>413</v>
      </c>
      <c r="C277" s="205"/>
      <c r="D277" s="101" t="s">
        <v>416</v>
      </c>
      <c r="E277" s="86" t="s">
        <v>31</v>
      </c>
      <c r="F277" s="102" t="s">
        <v>418</v>
      </c>
      <c r="G277" s="86" t="s">
        <v>5</v>
      </c>
      <c r="H277" s="71" t="s">
        <v>412</v>
      </c>
      <c r="I277" s="103">
        <v>360</v>
      </c>
      <c r="J277" s="169" t="s">
        <v>422</v>
      </c>
      <c r="K277" s="232">
        <v>0.44</v>
      </c>
      <c r="L277" s="254">
        <f t="shared" si="14"/>
        <v>0.53</v>
      </c>
      <c r="M277" s="181"/>
      <c r="N277" s="181"/>
    </row>
    <row r="278" spans="1:14" s="4" customFormat="1" ht="12.75" customHeight="1">
      <c r="A278" s="20">
        <f t="shared" si="15"/>
        <v>258</v>
      </c>
      <c r="B278" s="206" t="s">
        <v>414</v>
      </c>
      <c r="C278" s="206"/>
      <c r="D278" s="23" t="s">
        <v>427</v>
      </c>
      <c r="E278" s="69" t="s">
        <v>31</v>
      </c>
      <c r="F278" s="96" t="s">
        <v>418</v>
      </c>
      <c r="G278" s="69" t="s">
        <v>5</v>
      </c>
      <c r="H278" s="72">
        <v>4.38</v>
      </c>
      <c r="I278" s="24">
        <v>330</v>
      </c>
      <c r="J278" s="170">
        <f>ROUND(H278*I278+20,0)</f>
        <v>1465</v>
      </c>
      <c r="K278" s="233">
        <v>0.47</v>
      </c>
      <c r="L278" s="255">
        <f t="shared" ref="L278:L297" si="16">ROUND(K278*1.2,2)</f>
        <v>0.56000000000000005</v>
      </c>
      <c r="M278" s="181"/>
      <c r="N278" s="181"/>
    </row>
    <row r="279" spans="1:14" s="4" customFormat="1" ht="12.75" customHeight="1">
      <c r="A279" s="20">
        <f t="shared" si="15"/>
        <v>259</v>
      </c>
      <c r="B279" s="206" t="s">
        <v>415</v>
      </c>
      <c r="C279" s="206"/>
      <c r="D279" s="23" t="s">
        <v>417</v>
      </c>
      <c r="E279" s="69" t="s">
        <v>4</v>
      </c>
      <c r="F279" s="96" t="s">
        <v>418</v>
      </c>
      <c r="G279" s="69" t="s">
        <v>5</v>
      </c>
      <c r="H279" s="72">
        <v>3.46</v>
      </c>
      <c r="I279" s="24">
        <v>351</v>
      </c>
      <c r="J279" s="170">
        <f>ROUND(H279*I279+20,0)</f>
        <v>1234</v>
      </c>
      <c r="K279" s="233">
        <v>0.48</v>
      </c>
      <c r="L279" s="255">
        <f t="shared" si="16"/>
        <v>0.57999999999999996</v>
      </c>
      <c r="M279" s="181"/>
      <c r="N279" s="181"/>
    </row>
    <row r="280" spans="1:14" s="4" customFormat="1" ht="12.75" customHeight="1" thickBot="1">
      <c r="A280" s="253">
        <f t="shared" si="15"/>
        <v>260</v>
      </c>
      <c r="B280" s="206" t="s">
        <v>424</v>
      </c>
      <c r="C280" s="206"/>
      <c r="D280" s="23" t="s">
        <v>434</v>
      </c>
      <c r="E280" s="69" t="s">
        <v>110</v>
      </c>
      <c r="F280" s="96" t="s">
        <v>418</v>
      </c>
      <c r="G280" s="69" t="s">
        <v>5</v>
      </c>
      <c r="H280" s="73">
        <v>1.66</v>
      </c>
      <c r="I280" s="25">
        <v>702</v>
      </c>
      <c r="J280" s="170">
        <f>ROUND(H280*I280+20,0)</f>
        <v>1185</v>
      </c>
      <c r="K280" s="235">
        <v>0.27</v>
      </c>
      <c r="L280" s="255">
        <f t="shared" si="16"/>
        <v>0.32</v>
      </c>
      <c r="M280" s="181"/>
      <c r="N280" s="181"/>
    </row>
    <row r="281" spans="1:14" s="4" customFormat="1" ht="12.75" customHeight="1">
      <c r="A281" s="20">
        <f t="shared" si="15"/>
        <v>261</v>
      </c>
      <c r="B281" s="206" t="s">
        <v>419</v>
      </c>
      <c r="C281" s="206"/>
      <c r="D281" s="23" t="s">
        <v>433</v>
      </c>
      <c r="E281" s="69" t="s">
        <v>420</v>
      </c>
      <c r="F281" s="96" t="s">
        <v>418</v>
      </c>
      <c r="G281" s="69" t="s">
        <v>5</v>
      </c>
      <c r="H281" s="74" t="s">
        <v>421</v>
      </c>
      <c r="I281" s="25">
        <v>2106</v>
      </c>
      <c r="J281" s="170" t="s">
        <v>423</v>
      </c>
      <c r="K281" s="235">
        <v>0.11</v>
      </c>
      <c r="L281" s="255">
        <f t="shared" si="16"/>
        <v>0.13</v>
      </c>
      <c r="M281" s="181"/>
      <c r="N281" s="181"/>
    </row>
    <row r="282" spans="1:14" s="4" customFormat="1" ht="12.75" customHeight="1">
      <c r="A282" s="20">
        <f t="shared" si="15"/>
        <v>262</v>
      </c>
      <c r="B282" s="206" t="s">
        <v>419</v>
      </c>
      <c r="C282" s="206"/>
      <c r="D282" s="23" t="s">
        <v>585</v>
      </c>
      <c r="E282" s="69" t="s">
        <v>586</v>
      </c>
      <c r="F282" s="96"/>
      <c r="G282" s="69"/>
      <c r="H282" s="74"/>
      <c r="I282" s="25"/>
      <c r="J282" s="170"/>
      <c r="K282" s="235">
        <v>0.06</v>
      </c>
      <c r="L282" s="255">
        <f t="shared" si="16"/>
        <v>7.0000000000000007E-2</v>
      </c>
      <c r="M282" s="181"/>
      <c r="N282" s="181"/>
    </row>
    <row r="283" spans="1:14" s="4" customFormat="1" ht="12.75" customHeight="1">
      <c r="A283" s="20">
        <f t="shared" si="15"/>
        <v>263</v>
      </c>
      <c r="B283" s="206" t="s">
        <v>432</v>
      </c>
      <c r="C283" s="206"/>
      <c r="D283" s="23" t="s">
        <v>430</v>
      </c>
      <c r="E283" s="69" t="s">
        <v>319</v>
      </c>
      <c r="F283" s="67" t="s">
        <v>418</v>
      </c>
      <c r="G283" s="70" t="s">
        <v>5</v>
      </c>
      <c r="H283" s="75">
        <v>1.75</v>
      </c>
      <c r="I283" s="68">
        <v>360</v>
      </c>
      <c r="J283" s="171">
        <v>650</v>
      </c>
      <c r="K283" s="233">
        <v>0.47</v>
      </c>
      <c r="L283" s="255">
        <f t="shared" si="16"/>
        <v>0.56000000000000005</v>
      </c>
      <c r="M283" s="181"/>
      <c r="N283" s="181"/>
    </row>
    <row r="284" spans="1:14" s="4" customFormat="1" ht="13.5" thickBot="1">
      <c r="A284" s="20">
        <f t="shared" si="15"/>
        <v>264</v>
      </c>
      <c r="B284" s="266" t="s">
        <v>431</v>
      </c>
      <c r="C284" s="207"/>
      <c r="D284" s="145" t="s">
        <v>429</v>
      </c>
      <c r="E284" s="146" t="s">
        <v>342</v>
      </c>
      <c r="F284" s="147" t="s">
        <v>418</v>
      </c>
      <c r="G284" s="148" t="s">
        <v>5</v>
      </c>
      <c r="H284" s="149">
        <v>1.75</v>
      </c>
      <c r="I284" s="150">
        <v>360</v>
      </c>
      <c r="J284" s="172">
        <v>650</v>
      </c>
      <c r="K284" s="234">
        <v>0.18</v>
      </c>
      <c r="L284" s="256">
        <f t="shared" si="16"/>
        <v>0.22</v>
      </c>
      <c r="M284" s="181"/>
      <c r="N284" s="181"/>
    </row>
    <row r="285" spans="1:14" ht="13.5" thickBot="1">
      <c r="A285" s="253">
        <f t="shared" si="15"/>
        <v>265</v>
      </c>
      <c r="B285" s="208" t="s">
        <v>526</v>
      </c>
      <c r="C285" s="208"/>
      <c r="D285" s="173" t="s">
        <v>528</v>
      </c>
      <c r="E285" s="276" t="s">
        <v>530</v>
      </c>
      <c r="F285" s="174" t="s">
        <v>532</v>
      </c>
      <c r="G285" s="173" t="s">
        <v>5</v>
      </c>
      <c r="H285" s="175">
        <v>3.4169999999999998</v>
      </c>
      <c r="I285" s="173">
        <v>385</v>
      </c>
      <c r="J285" s="176">
        <f>ROUND(H285*I285+20,0)</f>
        <v>1336</v>
      </c>
      <c r="K285" s="239">
        <v>1.85</v>
      </c>
      <c r="L285" s="257">
        <f t="shared" si="16"/>
        <v>2.2200000000000002</v>
      </c>
      <c r="M285" s="181"/>
      <c r="N285" s="181"/>
    </row>
    <row r="286" spans="1:14" ht="13.5" thickBot="1">
      <c r="A286" s="20">
        <f t="shared" si="15"/>
        <v>266</v>
      </c>
      <c r="B286" s="209" t="s">
        <v>527</v>
      </c>
      <c r="C286" s="209"/>
      <c r="D286" s="177" t="s">
        <v>529</v>
      </c>
      <c r="E286" s="277" t="s">
        <v>531</v>
      </c>
      <c r="F286" s="178" t="s">
        <v>532</v>
      </c>
      <c r="G286" s="177" t="s">
        <v>5</v>
      </c>
      <c r="H286" s="179">
        <v>3.891</v>
      </c>
      <c r="I286" s="177">
        <v>330</v>
      </c>
      <c r="J286" s="180">
        <f>ROUND(H286*I286+20,0)</f>
        <v>1304</v>
      </c>
      <c r="K286" s="272">
        <v>2.16</v>
      </c>
      <c r="L286" s="258">
        <f t="shared" si="16"/>
        <v>2.59</v>
      </c>
      <c r="M286" s="181"/>
      <c r="N286" s="181"/>
    </row>
    <row r="287" spans="1:14">
      <c r="A287" s="20">
        <f t="shared" si="15"/>
        <v>267</v>
      </c>
      <c r="B287" s="267" t="s">
        <v>587</v>
      </c>
      <c r="C287" s="267"/>
      <c r="D287" s="268" t="s">
        <v>588</v>
      </c>
      <c r="E287" s="278" t="s">
        <v>589</v>
      </c>
      <c r="F287" s="269"/>
      <c r="G287" s="268"/>
      <c r="H287" s="270"/>
      <c r="I287" s="268"/>
      <c r="J287" s="268"/>
      <c r="K287" s="245">
        <v>4.5</v>
      </c>
      <c r="L287" s="271">
        <f t="shared" si="16"/>
        <v>5.4</v>
      </c>
      <c r="M287" s="181"/>
      <c r="N287" s="181"/>
    </row>
    <row r="288" spans="1:14" ht="13.5" thickBot="1">
      <c r="A288" s="20">
        <f t="shared" si="15"/>
        <v>268</v>
      </c>
      <c r="B288" s="273" t="s">
        <v>590</v>
      </c>
      <c r="C288" s="273"/>
      <c r="D288" s="177" t="s">
        <v>591</v>
      </c>
      <c r="E288" s="277" t="s">
        <v>592</v>
      </c>
      <c r="F288" s="178"/>
      <c r="G288" s="177"/>
      <c r="H288" s="179"/>
      <c r="I288" s="177"/>
      <c r="J288" s="177"/>
      <c r="K288" s="274">
        <v>62.5</v>
      </c>
      <c r="L288" s="275">
        <f t="shared" si="16"/>
        <v>75</v>
      </c>
      <c r="M288" s="181"/>
      <c r="N288" s="181"/>
    </row>
    <row r="289" spans="1:14">
      <c r="A289" s="20">
        <f t="shared" si="15"/>
        <v>269</v>
      </c>
      <c r="B289" s="267" t="s">
        <v>593</v>
      </c>
      <c r="C289" s="267"/>
      <c r="D289" s="268" t="s">
        <v>600</v>
      </c>
      <c r="E289" s="278"/>
      <c r="F289" s="269"/>
      <c r="G289" s="268"/>
      <c r="H289" s="270"/>
      <c r="I289" s="268"/>
      <c r="J289" s="268"/>
      <c r="K289" s="245">
        <v>4</v>
      </c>
      <c r="L289" s="271">
        <f t="shared" si="16"/>
        <v>4.8</v>
      </c>
      <c r="M289" s="181"/>
      <c r="N289" s="181"/>
    </row>
    <row r="290" spans="1:14" ht="13.5" thickBot="1">
      <c r="A290" s="253">
        <f t="shared" si="15"/>
        <v>270</v>
      </c>
      <c r="B290" s="262" t="s">
        <v>594</v>
      </c>
      <c r="C290" s="262"/>
      <c r="D290" s="151" t="s">
        <v>601</v>
      </c>
      <c r="E290" s="264"/>
      <c r="F290" s="152"/>
      <c r="G290" s="151"/>
      <c r="H290" s="153"/>
      <c r="I290" s="151"/>
      <c r="J290" s="151"/>
      <c r="K290" s="243">
        <v>9.25</v>
      </c>
      <c r="L290" s="263">
        <f t="shared" si="16"/>
        <v>11.1</v>
      </c>
      <c r="M290" s="181"/>
      <c r="N290" s="181"/>
    </row>
    <row r="291" spans="1:14">
      <c r="A291" s="20">
        <f t="shared" si="15"/>
        <v>271</v>
      </c>
      <c r="B291" s="262" t="s">
        <v>595</v>
      </c>
      <c r="C291" s="262"/>
      <c r="D291" s="151" t="s">
        <v>602</v>
      </c>
      <c r="E291" s="264"/>
      <c r="F291" s="152"/>
      <c r="G291" s="151"/>
      <c r="H291" s="153"/>
      <c r="I291" s="151"/>
      <c r="J291" s="151"/>
      <c r="K291" s="243">
        <v>33.33</v>
      </c>
      <c r="L291" s="263">
        <f t="shared" si="16"/>
        <v>40</v>
      </c>
      <c r="M291" s="181"/>
      <c r="N291" s="181"/>
    </row>
    <row r="292" spans="1:14">
      <c r="A292" s="20">
        <f t="shared" si="15"/>
        <v>272</v>
      </c>
      <c r="B292" s="262" t="s">
        <v>596</v>
      </c>
      <c r="C292" s="262"/>
      <c r="D292" s="151" t="s">
        <v>603</v>
      </c>
      <c r="E292" s="264"/>
      <c r="F292" s="152"/>
      <c r="G292" s="151"/>
      <c r="H292" s="153"/>
      <c r="I292" s="151"/>
      <c r="J292" s="151"/>
      <c r="K292" s="243">
        <v>11.67</v>
      </c>
      <c r="L292" s="263">
        <f t="shared" si="16"/>
        <v>14</v>
      </c>
      <c r="M292" s="181"/>
      <c r="N292" s="181"/>
    </row>
    <row r="293" spans="1:14">
      <c r="A293" s="20">
        <f t="shared" si="15"/>
        <v>273</v>
      </c>
      <c r="B293" s="265" t="s">
        <v>597</v>
      </c>
      <c r="C293" s="265"/>
      <c r="D293" s="151" t="s">
        <v>604</v>
      </c>
      <c r="E293" s="279"/>
      <c r="F293" s="260"/>
      <c r="G293" s="259"/>
      <c r="H293" s="261"/>
      <c r="I293" s="259"/>
      <c r="J293" s="259"/>
      <c r="K293" s="243">
        <v>37.5</v>
      </c>
      <c r="L293" s="263">
        <f t="shared" si="16"/>
        <v>45</v>
      </c>
    </row>
    <row r="294" spans="1:14">
      <c r="A294" s="20">
        <f t="shared" si="15"/>
        <v>274</v>
      </c>
      <c r="B294" s="262" t="s">
        <v>598</v>
      </c>
      <c r="C294" s="262"/>
      <c r="D294" s="151" t="s">
        <v>605</v>
      </c>
      <c r="E294" s="264" t="s">
        <v>606</v>
      </c>
      <c r="F294" s="152"/>
      <c r="G294" s="151"/>
      <c r="H294" s="153"/>
      <c r="I294" s="151"/>
      <c r="J294" s="151"/>
      <c r="K294" s="243">
        <v>11.26</v>
      </c>
      <c r="L294" s="263">
        <f t="shared" si="16"/>
        <v>13.51</v>
      </c>
    </row>
    <row r="295" spans="1:14" ht="13.5" thickBot="1">
      <c r="A295" s="253">
        <f t="shared" si="15"/>
        <v>275</v>
      </c>
      <c r="B295" s="265" t="s">
        <v>599</v>
      </c>
      <c r="C295" s="265"/>
      <c r="D295" s="151" t="s">
        <v>607</v>
      </c>
      <c r="E295" s="279" t="s">
        <v>606</v>
      </c>
      <c r="F295" s="260"/>
      <c r="G295" s="259"/>
      <c r="H295" s="261"/>
      <c r="I295" s="259"/>
      <c r="J295" s="259"/>
      <c r="K295" s="243">
        <v>11.1</v>
      </c>
      <c r="L295" s="263">
        <f t="shared" si="16"/>
        <v>13.32</v>
      </c>
    </row>
    <row r="296" spans="1:14" ht="13.5" thickBot="1">
      <c r="A296" s="14">
        <f t="shared" si="15"/>
        <v>276</v>
      </c>
      <c r="B296" s="273" t="s">
        <v>608</v>
      </c>
      <c r="C296" s="273"/>
      <c r="D296" s="177" t="s">
        <v>609</v>
      </c>
      <c r="E296" s="277" t="s">
        <v>606</v>
      </c>
      <c r="F296" s="178"/>
      <c r="G296" s="177"/>
      <c r="H296" s="179"/>
      <c r="I296" s="177"/>
      <c r="J296" s="177"/>
      <c r="K296" s="274">
        <v>7.2</v>
      </c>
      <c r="L296" s="275">
        <f t="shared" si="16"/>
        <v>8.64</v>
      </c>
    </row>
    <row r="297" spans="1:14">
      <c r="A297" s="305">
        <f t="shared" si="15"/>
        <v>277</v>
      </c>
      <c r="B297" s="306" t="s">
        <v>620</v>
      </c>
      <c r="C297" s="306"/>
      <c r="D297" s="173" t="s">
        <v>622</v>
      </c>
      <c r="E297" s="276" t="s">
        <v>621</v>
      </c>
      <c r="F297" s="174"/>
      <c r="G297" s="173"/>
      <c r="H297" s="175"/>
      <c r="I297" s="173"/>
      <c r="J297" s="173"/>
      <c r="K297" s="307">
        <v>12.49</v>
      </c>
      <c r="L297" s="310">
        <f t="shared" si="16"/>
        <v>14.99</v>
      </c>
    </row>
    <row r="298" spans="1:14">
      <c r="A298" s="242">
        <f t="shared" si="15"/>
        <v>278</v>
      </c>
      <c r="B298" s="262" t="s">
        <v>623</v>
      </c>
      <c r="C298" s="262"/>
      <c r="D298" s="151" t="s">
        <v>624</v>
      </c>
      <c r="E298" s="264" t="s">
        <v>621</v>
      </c>
      <c r="F298" s="152"/>
      <c r="G298" s="151"/>
      <c r="H298" s="153"/>
      <c r="I298" s="151"/>
      <c r="J298" s="151"/>
      <c r="K298" s="308"/>
      <c r="L298" s="311"/>
    </row>
    <row r="299" spans="1:14">
      <c r="A299" s="242">
        <f t="shared" si="15"/>
        <v>279</v>
      </c>
      <c r="B299" s="262" t="s">
        <v>625</v>
      </c>
      <c r="C299" s="262"/>
      <c r="D299" s="151" t="s">
        <v>626</v>
      </c>
      <c r="E299" s="264" t="s">
        <v>621</v>
      </c>
      <c r="F299" s="152"/>
      <c r="G299" s="151"/>
      <c r="H299" s="153"/>
      <c r="I299" s="151"/>
      <c r="J299" s="151"/>
      <c r="K299" s="308"/>
      <c r="L299" s="311"/>
    </row>
    <row r="300" spans="1:14">
      <c r="A300" s="242">
        <f t="shared" si="15"/>
        <v>280</v>
      </c>
      <c r="B300" s="262" t="s">
        <v>627</v>
      </c>
      <c r="C300" s="262"/>
      <c r="D300" s="151" t="s">
        <v>628</v>
      </c>
      <c r="E300" s="264" t="s">
        <v>621</v>
      </c>
      <c r="F300" s="152"/>
      <c r="G300" s="151"/>
      <c r="H300" s="153"/>
      <c r="I300" s="151"/>
      <c r="J300" s="151"/>
      <c r="K300" s="308"/>
      <c r="L300" s="311"/>
    </row>
    <row r="301" spans="1:14" ht="13.5" thickBot="1">
      <c r="A301" s="253">
        <f t="shared" si="15"/>
        <v>281</v>
      </c>
      <c r="B301" s="273" t="s">
        <v>629</v>
      </c>
      <c r="C301" s="273"/>
      <c r="D301" s="177" t="s">
        <v>630</v>
      </c>
      <c r="E301" s="277" t="s">
        <v>621</v>
      </c>
      <c r="F301" s="178"/>
      <c r="G301" s="177"/>
      <c r="H301" s="179"/>
      <c r="I301" s="177"/>
      <c r="J301" s="177"/>
      <c r="K301" s="319"/>
      <c r="L301" s="320"/>
    </row>
    <row r="302" spans="1:14">
      <c r="A302" s="244">
        <f t="shared" si="15"/>
        <v>282</v>
      </c>
      <c r="B302" s="267" t="s">
        <v>632</v>
      </c>
      <c r="C302" s="267"/>
      <c r="D302" s="268" t="s">
        <v>631</v>
      </c>
      <c r="E302" s="278" t="s">
        <v>621</v>
      </c>
      <c r="F302" s="269"/>
      <c r="G302" s="268"/>
      <c r="H302" s="270"/>
      <c r="I302" s="268"/>
      <c r="J302" s="268"/>
      <c r="K302" s="307">
        <v>12.08</v>
      </c>
      <c r="L302" s="310">
        <f t="shared" ref="L302" si="17">ROUND(K302*1.2,2)</f>
        <v>14.5</v>
      </c>
    </row>
    <row r="303" spans="1:14">
      <c r="A303" s="242">
        <f t="shared" si="15"/>
        <v>283</v>
      </c>
      <c r="B303" s="262" t="s">
        <v>633</v>
      </c>
      <c r="C303" s="262"/>
      <c r="D303" s="268" t="s">
        <v>634</v>
      </c>
      <c r="E303" s="264" t="s">
        <v>621</v>
      </c>
      <c r="F303" s="152"/>
      <c r="G303" s="151"/>
      <c r="H303" s="153"/>
      <c r="I303" s="151"/>
      <c r="J303" s="151"/>
      <c r="K303" s="308"/>
      <c r="L303" s="311"/>
    </row>
    <row r="304" spans="1:14">
      <c r="A304" s="242">
        <f t="shared" si="15"/>
        <v>284</v>
      </c>
      <c r="B304" s="262" t="s">
        <v>635</v>
      </c>
      <c r="C304" s="262"/>
      <c r="D304" s="268" t="s">
        <v>636</v>
      </c>
      <c r="E304" s="264" t="s">
        <v>621</v>
      </c>
      <c r="F304" s="152"/>
      <c r="G304" s="151"/>
      <c r="H304" s="153"/>
      <c r="I304" s="151"/>
      <c r="J304" s="151"/>
      <c r="K304" s="308"/>
      <c r="L304" s="311"/>
    </row>
    <row r="305" spans="1:12">
      <c r="A305" s="242">
        <f t="shared" si="15"/>
        <v>285</v>
      </c>
      <c r="B305" s="262" t="s">
        <v>637</v>
      </c>
      <c r="C305" s="262"/>
      <c r="D305" s="268" t="s">
        <v>638</v>
      </c>
      <c r="E305" s="264" t="s">
        <v>621</v>
      </c>
      <c r="F305" s="152"/>
      <c r="G305" s="151"/>
      <c r="H305" s="153"/>
      <c r="I305" s="151"/>
      <c r="J305" s="151"/>
      <c r="K305" s="308"/>
      <c r="L305" s="311"/>
    </row>
    <row r="306" spans="1:12">
      <c r="A306" s="242">
        <f t="shared" si="15"/>
        <v>286</v>
      </c>
      <c r="B306" s="265" t="s">
        <v>639</v>
      </c>
      <c r="C306" s="265"/>
      <c r="D306" s="151" t="s">
        <v>640</v>
      </c>
      <c r="E306" s="279" t="s">
        <v>621</v>
      </c>
      <c r="F306" s="260"/>
      <c r="G306" s="259"/>
      <c r="H306" s="261"/>
      <c r="I306" s="259"/>
      <c r="J306" s="259"/>
      <c r="K306" s="308"/>
      <c r="L306" s="311"/>
    </row>
    <row r="307" spans="1:12">
      <c r="A307" s="242">
        <f t="shared" si="15"/>
        <v>287</v>
      </c>
      <c r="B307" s="262" t="s">
        <v>641</v>
      </c>
      <c r="C307" s="262"/>
      <c r="D307" s="151" t="s">
        <v>642</v>
      </c>
      <c r="E307" s="264" t="s">
        <v>621</v>
      </c>
      <c r="F307" s="152"/>
      <c r="G307" s="151"/>
      <c r="H307" s="153"/>
      <c r="I307" s="151"/>
      <c r="J307" s="151"/>
      <c r="K307" s="309"/>
      <c r="L307" s="312"/>
    </row>
    <row r="308" spans="1:12">
      <c r="A308" s="304"/>
    </row>
    <row r="309" spans="1:12">
      <c r="A309" s="304"/>
    </row>
    <row r="310" spans="1:12">
      <c r="A310" s="304"/>
    </row>
    <row r="311" spans="1:12">
      <c r="A311" s="304"/>
    </row>
    <row r="312" spans="1:12">
      <c r="A312" s="304"/>
    </row>
    <row r="313" spans="1:12">
      <c r="A313" s="304"/>
    </row>
    <row r="314" spans="1:12">
      <c r="A314" s="304"/>
    </row>
    <row r="315" spans="1:12">
      <c r="A315" s="304"/>
    </row>
  </sheetData>
  <sheetProtection sort="0" autoFilter="0"/>
  <autoFilter ref="A8:N286"/>
  <mergeCells count="88">
    <mergeCell ref="K7:L7"/>
    <mergeCell ref="A1:L1"/>
    <mergeCell ref="A2:L2"/>
    <mergeCell ref="A3:E3"/>
    <mergeCell ref="K9:K14"/>
    <mergeCell ref="L9:L14"/>
    <mergeCell ref="K27:K32"/>
    <mergeCell ref="L27:L32"/>
    <mergeCell ref="K33:K38"/>
    <mergeCell ref="L33:L38"/>
    <mergeCell ref="K15:K20"/>
    <mergeCell ref="L15:L20"/>
    <mergeCell ref="K21:K26"/>
    <mergeCell ref="L21:L26"/>
    <mergeCell ref="K39:K44"/>
    <mergeCell ref="L39:L44"/>
    <mergeCell ref="K45:K50"/>
    <mergeCell ref="L45:L50"/>
    <mergeCell ref="K51:K56"/>
    <mergeCell ref="L51:L56"/>
    <mergeCell ref="K57:K62"/>
    <mergeCell ref="L57:L62"/>
    <mergeCell ref="K63:K68"/>
    <mergeCell ref="L63:L68"/>
    <mergeCell ref="K69:K74"/>
    <mergeCell ref="L69:L74"/>
    <mergeCell ref="K75:K80"/>
    <mergeCell ref="L75:L80"/>
    <mergeCell ref="K81:K86"/>
    <mergeCell ref="L81:L86"/>
    <mergeCell ref="K87:K92"/>
    <mergeCell ref="L87:L92"/>
    <mergeCell ref="K93:K98"/>
    <mergeCell ref="L93:L98"/>
    <mergeCell ref="K99:K104"/>
    <mergeCell ref="L99:L104"/>
    <mergeCell ref="K117:K122"/>
    <mergeCell ref="L117:L122"/>
    <mergeCell ref="K123:K128"/>
    <mergeCell ref="L123:L128"/>
    <mergeCell ref="K129:K134"/>
    <mergeCell ref="L129:L134"/>
    <mergeCell ref="K135:K140"/>
    <mergeCell ref="L135:L140"/>
    <mergeCell ref="K142:K147"/>
    <mergeCell ref="L142:L147"/>
    <mergeCell ref="K148:K153"/>
    <mergeCell ref="L148:L153"/>
    <mergeCell ref="K154:K159"/>
    <mergeCell ref="L154:L159"/>
    <mergeCell ref="K160:K165"/>
    <mergeCell ref="L160:L165"/>
    <mergeCell ref="K166:K171"/>
    <mergeCell ref="L166:L171"/>
    <mergeCell ref="L172:L177"/>
    <mergeCell ref="K172:K177"/>
    <mergeCell ref="K178:K183"/>
    <mergeCell ref="L178:L183"/>
    <mergeCell ref="K184:K189"/>
    <mergeCell ref="L184:L189"/>
    <mergeCell ref="K190:K195"/>
    <mergeCell ref="L190:L195"/>
    <mergeCell ref="K196:K201"/>
    <mergeCell ref="L196:L201"/>
    <mergeCell ref="K202:K207"/>
    <mergeCell ref="L202:L207"/>
    <mergeCell ref="K212:K217"/>
    <mergeCell ref="L212:L217"/>
    <mergeCell ref="K218:K223"/>
    <mergeCell ref="L218:L223"/>
    <mergeCell ref="K224:K229"/>
    <mergeCell ref="L224:L229"/>
    <mergeCell ref="K230:K235"/>
    <mergeCell ref="L230:L235"/>
    <mergeCell ref="K236:K241"/>
    <mergeCell ref="L236:L241"/>
    <mergeCell ref="K242:K247"/>
    <mergeCell ref="L242:L247"/>
    <mergeCell ref="K248:K253"/>
    <mergeCell ref="L248:L253"/>
    <mergeCell ref="K302:K307"/>
    <mergeCell ref="L302:L307"/>
    <mergeCell ref="K254:K259"/>
    <mergeCell ref="L254:L259"/>
    <mergeCell ref="K260:K265"/>
    <mergeCell ref="L260:L265"/>
    <mergeCell ref="K297:K301"/>
    <mergeCell ref="L297:L301"/>
  </mergeCells>
  <phoneticPr fontId="11" type="noConversion"/>
  <conditionalFormatting sqref="A3:A6">
    <cfRule type="cellIs" dxfId="0" priority="1" operator="equal">
      <formula>0</formula>
    </cfRule>
  </conditionalFormatting>
  <pageMargins left="0.39370078740157483" right="0.19685039370078741" top="0.39370078740157483" bottom="0.23" header="0.2" footer="0.31496062992125984"/>
  <pageSetup paperSize="9" scale="99" fitToHeight="8" orientation="landscape" r:id="rId1"/>
  <rowBreaks count="1" manualBreakCount="1">
    <brk id="241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05.04.19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 Тальковский</dc:creator>
  <cp:lastModifiedBy>UserXP</cp:lastModifiedBy>
  <cp:lastPrinted>2020-09-01T07:10:35Z</cp:lastPrinted>
  <dcterms:created xsi:type="dcterms:W3CDTF">2017-03-22T15:50:11Z</dcterms:created>
  <dcterms:modified xsi:type="dcterms:W3CDTF">2020-09-01T07:11:21Z</dcterms:modified>
</cp:coreProperties>
</file>